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bookViews>
    <workbookView xWindow="0" yWindow="0" windowWidth="0" windowHeight="0"/>
  </bookViews>
  <sheets>
    <sheet name="Rekapitulace stavby" sheetId="1" r:id="rId1"/>
    <sheet name="Byt školníka - Rozvod ply..." sheetId="2" r:id="rId2"/>
    <sheet name="Kotelna Gymnázia - Rozvod..." sheetId="3" r:id="rId3"/>
    <sheet name="Školní kuchyně - Rozvod p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'Byt školníka - Rozvod ply...'!$C$129:$K$196</definedName>
    <definedName name="_xlnm.Print_Area" localSheetId="1">'Byt školníka - Rozvod ply...'!$C$4:$J$76,'Byt školníka - Rozvod ply...'!$C$82:$J$111,'Byt školníka - Rozvod ply...'!$C$117:$K$196</definedName>
    <definedName name="_xlnm.Print_Titles" localSheetId="1">'Byt školníka - Rozvod ply...'!$129:$129</definedName>
    <definedName name="_xlnm._FilterDatabase" localSheetId="2" hidden="1">'Kotelna Gymnázia - Rozvod...'!$C$130:$K$207</definedName>
    <definedName name="_xlnm.Print_Area" localSheetId="2">'Kotelna Gymnázia - Rozvod...'!$C$4:$J$76,'Kotelna Gymnázia - Rozvod...'!$C$82:$J$112,'Kotelna Gymnázia - Rozvod...'!$C$118:$K$207</definedName>
    <definedName name="_xlnm.Print_Titles" localSheetId="2">'Kotelna Gymnázia - Rozvod...'!$130:$130</definedName>
    <definedName name="_xlnm._FilterDatabase" localSheetId="3" hidden="1">'Školní kuchyně - Rozvod p...'!$C$130:$K$211</definedName>
    <definedName name="_xlnm.Print_Area" localSheetId="3">'Školní kuchyně - Rozvod p...'!$C$4:$J$76,'Školní kuchyně - Rozvod p...'!$C$82:$J$112,'Školní kuchyně - Rozvod p...'!$C$118:$K$211</definedName>
    <definedName name="_xlnm.Print_Titles" localSheetId="3">'Školní kuchyně - Rozvod p...'!$130:$130</definedName>
  </definedNames>
  <calcPr/>
</workbook>
</file>

<file path=xl/calcChain.xml><?xml version="1.0" encoding="utf-8"?>
<calcChain xmlns="http://schemas.openxmlformats.org/spreadsheetml/2006/main">
  <c i="4" l="1" r="T195"/>
  <c r="J37"/>
  <c r="J36"/>
  <c i="1" r="AY97"/>
  <c i="4" r="J35"/>
  <c i="1" r="AX97"/>
  <c i="4" r="BI211"/>
  <c r="BH211"/>
  <c r="BG211"/>
  <c r="BF211"/>
  <c r="T211"/>
  <c r="T210"/>
  <c r="T209"/>
  <c r="R211"/>
  <c r="R210"/>
  <c r="R209"/>
  <c r="P211"/>
  <c r="P210"/>
  <c r="P209"/>
  <c r="BI208"/>
  <c r="BH208"/>
  <c r="BG208"/>
  <c r="BF208"/>
  <c r="T208"/>
  <c r="T207"/>
  <c r="R208"/>
  <c r="R207"/>
  <c r="P208"/>
  <c r="P207"/>
  <c r="BI206"/>
  <c r="BH206"/>
  <c r="BG206"/>
  <c r="BF206"/>
  <c r="T206"/>
  <c r="T205"/>
  <c r="T204"/>
  <c r="R206"/>
  <c r="R205"/>
  <c r="R204"/>
  <c r="P206"/>
  <c r="P205"/>
  <c r="P204"/>
  <c r="BI203"/>
  <c r="BH203"/>
  <c r="BG203"/>
  <c r="BF203"/>
  <c r="T203"/>
  <c r="T202"/>
  <c r="R203"/>
  <c r="R202"/>
  <c r="P203"/>
  <c r="P202"/>
  <c r="BI201"/>
  <c r="BH201"/>
  <c r="BG201"/>
  <c r="BF201"/>
  <c r="T201"/>
  <c r="T200"/>
  <c r="R201"/>
  <c r="R200"/>
  <c r="P201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F125"/>
  <c r="E123"/>
  <c r="F89"/>
  <c r="E87"/>
  <c r="J24"/>
  <c r="E24"/>
  <c r="J92"/>
  <c r="J23"/>
  <c r="J21"/>
  <c r="E21"/>
  <c r="J127"/>
  <c r="J20"/>
  <c r="J18"/>
  <c r="E18"/>
  <c r="F128"/>
  <c r="J17"/>
  <c r="J15"/>
  <c r="E15"/>
  <c r="F127"/>
  <c r="J14"/>
  <c r="J12"/>
  <c r="J125"/>
  <c r="E7"/>
  <c r="E85"/>
  <c i="3" r="J37"/>
  <c r="J36"/>
  <c i="1" r="AY96"/>
  <c i="3" r="J35"/>
  <c i="1" r="AX96"/>
  <c i="3"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T202"/>
  <c r="R203"/>
  <c r="R202"/>
  <c r="P203"/>
  <c r="P202"/>
  <c r="BI201"/>
  <c r="BH201"/>
  <c r="BG201"/>
  <c r="BF201"/>
  <c r="T201"/>
  <c r="T200"/>
  <c r="T199"/>
  <c r="R201"/>
  <c r="R200"/>
  <c r="R199"/>
  <c r="P201"/>
  <c r="P200"/>
  <c r="P199"/>
  <c r="BI198"/>
  <c r="BH198"/>
  <c r="BG198"/>
  <c r="BF198"/>
  <c r="T198"/>
  <c r="T197"/>
  <c r="R198"/>
  <c r="R197"/>
  <c r="P198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F125"/>
  <c r="E123"/>
  <c r="F89"/>
  <c r="E87"/>
  <c r="J24"/>
  <c r="E24"/>
  <c r="J128"/>
  <c r="J23"/>
  <c r="J21"/>
  <c r="E21"/>
  <c r="J91"/>
  <c r="J20"/>
  <c r="J18"/>
  <c r="E18"/>
  <c r="F92"/>
  <c r="J17"/>
  <c r="J15"/>
  <c r="E15"/>
  <c r="F127"/>
  <c r="J14"/>
  <c r="J12"/>
  <c r="J89"/>
  <c r="E7"/>
  <c r="E85"/>
  <c i="2" r="J37"/>
  <c r="J36"/>
  <c i="1" r="AY95"/>
  <c i="2" r="J35"/>
  <c i="1" r="AX95"/>
  <c i="2" r="BI196"/>
  <c r="BH196"/>
  <c r="BG196"/>
  <c r="BF196"/>
  <c r="T196"/>
  <c r="T195"/>
  <c r="T194"/>
  <c r="R196"/>
  <c r="R195"/>
  <c r="R194"/>
  <c r="P196"/>
  <c r="P195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T189"/>
  <c r="T188"/>
  <c r="R190"/>
  <c r="R189"/>
  <c r="R188"/>
  <c r="P190"/>
  <c r="P189"/>
  <c r="P188"/>
  <c r="BI187"/>
  <c r="BH187"/>
  <c r="BG187"/>
  <c r="BF187"/>
  <c r="T187"/>
  <c r="T186"/>
  <c r="R187"/>
  <c r="R186"/>
  <c r="P187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126"/>
  <c r="J20"/>
  <c r="J18"/>
  <c r="E18"/>
  <c r="F127"/>
  <c r="J17"/>
  <c r="J15"/>
  <c r="E15"/>
  <c r="F126"/>
  <c r="J14"/>
  <c r="J12"/>
  <c r="J124"/>
  <c r="E7"/>
  <c r="E120"/>
  <c i="1" r="L90"/>
  <c r="AM90"/>
  <c r="AM89"/>
  <c r="L89"/>
  <c r="AM87"/>
  <c r="L87"/>
  <c r="L85"/>
  <c r="L84"/>
  <c i="2" r="BK192"/>
  <c r="BK187"/>
  <c r="J184"/>
  <c r="J180"/>
  <c r="BK177"/>
  <c r="J174"/>
  <c r="J172"/>
  <c r="J170"/>
  <c r="BK166"/>
  <c r="BK161"/>
  <c r="J159"/>
  <c r="BK153"/>
  <c r="J150"/>
  <c r="BK145"/>
  <c r="J141"/>
  <c r="J137"/>
  <c r="J133"/>
  <c i="3" r="BK191"/>
  <c r="BK182"/>
  <c r="J165"/>
  <c r="J207"/>
  <c r="BK162"/>
  <c r="J206"/>
  <c r="BK171"/>
  <c r="J154"/>
  <c r="J141"/>
  <c r="BK165"/>
  <c r="J145"/>
  <c r="J190"/>
  <c r="BK172"/>
  <c r="BK179"/>
  <c r="BK155"/>
  <c r="J136"/>
  <c i="4" r="J171"/>
  <c r="BK151"/>
  <c r="BK211"/>
  <c r="J194"/>
  <c r="J186"/>
  <c r="BK161"/>
  <c i="2" r="BK146"/>
  <c r="J142"/>
  <c r="BK136"/>
  <c r="F36"/>
  <c i="3" r="J196"/>
  <c r="BK176"/>
  <c r="BK136"/>
  <c r="J183"/>
  <c r="BK184"/>
  <c r="J157"/>
  <c r="J142"/>
  <c r="BK201"/>
  <c r="BK159"/>
  <c r="BK144"/>
  <c i="4" r="BK197"/>
  <c r="J160"/>
  <c r="J136"/>
  <c r="J167"/>
  <c r="J197"/>
  <c r="J169"/>
  <c r="J142"/>
  <c r="J178"/>
  <c r="BK140"/>
  <c r="BK190"/>
  <c r="J135"/>
  <c r="BK162"/>
  <c r="BK137"/>
  <c r="BK179"/>
  <c r="BK163"/>
  <c r="BK146"/>
  <c r="BK201"/>
  <c r="J176"/>
  <c r="J144"/>
  <c i="2" r="J196"/>
  <c r="J190"/>
  <c r="BK184"/>
  <c r="BK182"/>
  <c r="J179"/>
  <c r="J177"/>
  <c r="BK173"/>
  <c r="BK170"/>
  <c r="J167"/>
  <c r="BK163"/>
  <c r="J160"/>
  <c r="BK156"/>
  <c r="J154"/>
  <c r="BK150"/>
  <c r="J145"/>
  <c r="BK141"/>
  <c r="J136"/>
  <c i="1" r="AS94"/>
  <c i="3" r="BK160"/>
  <c r="BK196"/>
  <c r="BK183"/>
  <c r="BK137"/>
  <c r="J180"/>
  <c r="J158"/>
  <c r="BK206"/>
  <c r="BK177"/>
  <c r="BK150"/>
  <c r="J195"/>
  <c r="J201"/>
  <c r="J167"/>
  <c r="J153"/>
  <c r="J143"/>
  <c r="J168"/>
  <c r="BK149"/>
  <c i="4" r="BK159"/>
  <c r="BK135"/>
  <c r="BK168"/>
  <c r="J147"/>
  <c r="BK174"/>
  <c r="BK150"/>
  <c r="J182"/>
  <c r="J155"/>
  <c r="J146"/>
  <c r="J174"/>
  <c r="J206"/>
  <c r="BK170"/>
  <c r="BK143"/>
  <c r="BK193"/>
  <c r="BK178"/>
  <c r="J156"/>
  <c i="2" r="F37"/>
  <c r="J166"/>
  <c r="BK162"/>
  <c r="BK158"/>
  <c r="BK152"/>
  <c r="J148"/>
  <c r="BK143"/>
  <c r="BK138"/>
  <c r="J134"/>
  <c r="J34"/>
  <c i="3" r="J140"/>
  <c r="BK190"/>
  <c r="J163"/>
  <c r="BK135"/>
  <c r="BK174"/>
  <c r="J160"/>
  <c r="BK143"/>
  <c r="BK186"/>
  <c r="BK140"/>
  <c r="J185"/>
  <c r="BK192"/>
  <c r="J156"/>
  <c r="BK138"/>
  <c r="J192"/>
  <c r="BK154"/>
  <c r="BK141"/>
  <c i="4" r="J193"/>
  <c r="BK154"/>
  <c r="BK181"/>
  <c r="J198"/>
  <c r="J177"/>
  <c r="J151"/>
  <c r="BK196"/>
  <c r="BK145"/>
  <c r="BK194"/>
  <c r="J150"/>
  <c r="J199"/>
  <c r="J159"/>
  <c r="J192"/>
  <c r="J165"/>
  <c r="BK147"/>
  <c r="J211"/>
  <c r="BK188"/>
  <c r="BK173"/>
  <c i="2" r="F34"/>
  <c r="BK164"/>
  <c r="BK160"/>
  <c r="J156"/>
  <c r="J153"/>
  <c r="BK148"/>
  <c r="BK144"/>
  <c r="J138"/>
  <c r="BK134"/>
  <c i="3" r="J184"/>
  <c r="BK173"/>
  <c r="J152"/>
  <c r="BK193"/>
  <c r="J164"/>
  <c r="J148"/>
  <c r="BK185"/>
  <c r="BK164"/>
  <c r="J134"/>
  <c r="J191"/>
  <c r="BK158"/>
  <c r="J193"/>
  <c r="BK169"/>
  <c r="J176"/>
  <c r="J151"/>
  <c r="BK134"/>
  <c r="J178"/>
  <c r="BK147"/>
  <c i="4" r="J203"/>
  <c r="J158"/>
  <c r="BK192"/>
  <c r="J154"/>
  <c r="J188"/>
  <c r="BK152"/>
  <c r="BK186"/>
  <c r="J162"/>
  <c r="BK206"/>
  <c r="J183"/>
  <c r="BK208"/>
  <c r="BK158"/>
  <c r="J173"/>
  <c r="J161"/>
  <c r="BK141"/>
  <c r="BK199"/>
  <c r="J185"/>
  <c r="BK167"/>
  <c i="2" r="J193"/>
  <c r="BK190"/>
  <c r="J185"/>
  <c r="J182"/>
  <c r="BK178"/>
  <c r="J176"/>
  <c r="BK171"/>
  <c r="BK168"/>
  <c r="J165"/>
  <c r="J163"/>
  <c r="J158"/>
  <c r="BK154"/>
  <c r="BK151"/>
  <c r="BK147"/>
  <c r="J143"/>
  <c r="BK140"/>
  <c r="BK135"/>
  <c i="3" r="BK187"/>
  <c r="J174"/>
  <c r="J162"/>
  <c r="J203"/>
  <c r="BK188"/>
  <c r="BK157"/>
  <c r="J186"/>
  <c r="J169"/>
  <c r="J150"/>
  <c r="J182"/>
  <c r="J177"/>
  <c r="BK195"/>
  <c r="J159"/>
  <c r="J149"/>
  <c r="J137"/>
  <c r="BK167"/>
  <c r="BK142"/>
  <c i="4" r="BK183"/>
  <c r="J157"/>
  <c r="BK198"/>
  <c r="J152"/>
  <c r="J184"/>
  <c r="BK155"/>
  <c r="J137"/>
  <c r="BK176"/>
  <c r="J201"/>
  <c r="J168"/>
  <c r="J140"/>
  <c r="BK185"/>
  <c r="J145"/>
  <c r="J181"/>
  <c r="BK164"/>
  <c r="BK138"/>
  <c r="BK191"/>
  <c r="BK171"/>
  <c r="J153"/>
  <c i="2" r="BK196"/>
  <c r="J192"/>
  <c r="BK185"/>
  <c r="BK183"/>
  <c r="BK180"/>
  <c r="J178"/>
  <c r="BK174"/>
  <c r="BK172"/>
  <c r="J168"/>
  <c r="BK165"/>
  <c r="J162"/>
  <c r="BK159"/>
  <c r="BK155"/>
  <c r="J151"/>
  <c r="J147"/>
  <c r="J144"/>
  <c r="J140"/>
  <c r="BK133"/>
  <c i="3" r="J188"/>
  <c r="BK180"/>
  <c r="J166"/>
  <c r="BK156"/>
  <c r="BK198"/>
  <c r="BK178"/>
  <c r="BK152"/>
  <c r="J172"/>
  <c r="BK151"/>
  <c r="BK203"/>
  <c r="J161"/>
  <c r="J198"/>
  <c r="BK166"/>
  <c r="BK168"/>
  <c r="J144"/>
  <c r="J187"/>
  <c r="J155"/>
  <c r="BK145"/>
  <c i="4" r="BK169"/>
  <c r="J149"/>
  <c r="J179"/>
  <c r="BK149"/>
  <c r="J187"/>
  <c r="BK156"/>
  <c r="J141"/>
  <c r="J172"/>
  <c r="BK134"/>
  <c r="J191"/>
  <c r="BK144"/>
  <c r="J180"/>
  <c r="J138"/>
  <c r="BK177"/>
  <c r="BK160"/>
  <c r="BK136"/>
  <c r="J190"/>
  <c r="BK172"/>
  <c i="2" r="BK193"/>
  <c r="J187"/>
  <c r="J183"/>
  <c r="BK179"/>
  <c r="BK176"/>
  <c r="J173"/>
  <c r="J171"/>
  <c r="BK167"/>
  <c r="J164"/>
  <c r="J161"/>
  <c r="J155"/>
  <c r="J152"/>
  <c r="J146"/>
  <c r="BK142"/>
  <c r="BK137"/>
  <c r="J135"/>
  <c r="F35"/>
  <c i="3" r="BK207"/>
  <c r="J171"/>
  <c r="BK148"/>
  <c r="J173"/>
  <c r="BK163"/>
  <c r="BK161"/>
  <c r="J147"/>
  <c r="J135"/>
  <c r="J179"/>
  <c r="BK153"/>
  <c r="J138"/>
  <c i="4" r="J170"/>
  <c r="J143"/>
  <c r="BK180"/>
  <c r="BK142"/>
  <c r="BK182"/>
  <c r="J164"/>
  <c r="BK203"/>
  <c r="BK165"/>
  <c r="J196"/>
  <c r="J134"/>
  <c r="BK157"/>
  <c r="BK187"/>
  <c r="BK153"/>
  <c r="J208"/>
  <c r="BK184"/>
  <c r="J163"/>
  <c i="2" l="1" r="BK132"/>
  <c r="J132"/>
  <c r="J98"/>
  <c r="R149"/>
  <c i="3" r="R133"/>
  <c r="P139"/>
  <c r="R170"/>
  <c i="4" r="P166"/>
  <c i="2" r="R132"/>
  <c r="BK157"/>
  <c r="J157"/>
  <c r="J101"/>
  <c r="T175"/>
  <c i="3" r="BK133"/>
  <c r="J133"/>
  <c r="J98"/>
  <c r="R146"/>
  <c r="P175"/>
  <c r="R181"/>
  <c r="BK194"/>
  <c r="J194"/>
  <c r="J105"/>
  <c r="R194"/>
  <c r="P205"/>
  <c r="P204"/>
  <c i="4" r="T133"/>
  <c r="T148"/>
  <c r="BK189"/>
  <c r="J189"/>
  <c r="J103"/>
  <c i="2" r="P132"/>
  <c r="BK149"/>
  <c r="J149"/>
  <c r="J100"/>
  <c r="BK169"/>
  <c r="J169"/>
  <c r="J102"/>
  <c r="T181"/>
  <c i="3" r="BK139"/>
  <c r="J139"/>
  <c r="J99"/>
  <c r="T139"/>
  <c r="T170"/>
  <c r="T181"/>
  <c i="4" r="P133"/>
  <c r="BK148"/>
  <c r="J148"/>
  <c r="J100"/>
  <c r="BK175"/>
  <c r="J175"/>
  <c r="J102"/>
  <c r="T189"/>
  <c i="2" r="R139"/>
  <c r="R157"/>
  <c r="BK175"/>
  <c r="J175"/>
  <c r="J103"/>
  <c r="R181"/>
  <c r="R191"/>
  <c i="3" r="P146"/>
  <c r="BK175"/>
  <c r="J175"/>
  <c r="J102"/>
  <c r="P181"/>
  <c r="T189"/>
  <c r="T194"/>
  <c r="BK205"/>
  <c r="J205"/>
  <c r="J111"/>
  <c r="T205"/>
  <c r="T204"/>
  <c i="4" r="BK139"/>
  <c r="J139"/>
  <c r="J99"/>
  <c r="R148"/>
  <c r="R175"/>
  <c r="BK195"/>
  <c r="J195"/>
  <c r="J104"/>
  <c i="2" r="T139"/>
  <c r="T149"/>
  <c r="R169"/>
  <c r="R175"/>
  <c r="T191"/>
  <c i="3" r="T146"/>
  <c r="R175"/>
  <c r="BK189"/>
  <c r="J189"/>
  <c r="J104"/>
  <c i="4" r="R133"/>
  <c r="R139"/>
  <c r="BK166"/>
  <c r="J166"/>
  <c r="J101"/>
  <c r="P175"/>
  <c r="R189"/>
  <c i="2" r="T132"/>
  <c r="P157"/>
  <c r="T169"/>
  <c r="BK181"/>
  <c r="J181"/>
  <c r="J104"/>
  <c r="BK191"/>
  <c r="J191"/>
  <c r="J108"/>
  <c i="4" r="P148"/>
  <c r="T175"/>
  <c r="P195"/>
  <c i="2" r="BK139"/>
  <c r="J139"/>
  <c r="J99"/>
  <c r="T157"/>
  <c r="P175"/>
  <c r="P191"/>
  <c i="3" r="P133"/>
  <c r="T133"/>
  <c r="T132"/>
  <c r="T131"/>
  <c r="R139"/>
  <c r="BK170"/>
  <c r="J170"/>
  <c r="J101"/>
  <c r="T175"/>
  <c r="P189"/>
  <c i="4" r="BK133"/>
  <c r="J133"/>
  <c r="J98"/>
  <c r="P139"/>
  <c r="T139"/>
  <c r="R166"/>
  <c r="T166"/>
  <c r="P189"/>
  <c r="R195"/>
  <c i="2" r="P139"/>
  <c r="P149"/>
  <c r="P169"/>
  <c r="P181"/>
  <c i="3" r="BK146"/>
  <c r="J146"/>
  <c r="J100"/>
  <c r="P170"/>
  <c r="BK181"/>
  <c r="J181"/>
  <c r="J103"/>
  <c r="R189"/>
  <c r="P194"/>
  <c r="R205"/>
  <c r="R204"/>
  <c i="2" r="BK186"/>
  <c r="J186"/>
  <c r="J105"/>
  <c r="BK195"/>
  <c r="J195"/>
  <c r="J110"/>
  <c i="4" r="BK207"/>
  <c r="J207"/>
  <c r="J109"/>
  <c i="2" r="BK189"/>
  <c r="J189"/>
  <c r="J107"/>
  <c i="3" r="BK197"/>
  <c r="J197"/>
  <c r="J106"/>
  <c r="BK200"/>
  <c r="J200"/>
  <c r="J108"/>
  <c r="BK202"/>
  <c r="J202"/>
  <c r="J109"/>
  <c i="4" r="BK200"/>
  <c r="J200"/>
  <c r="J105"/>
  <c r="BK202"/>
  <c r="J202"/>
  <c r="J106"/>
  <c r="BK205"/>
  <c r="J205"/>
  <c r="J108"/>
  <c r="BK210"/>
  <c r="J210"/>
  <c r="J111"/>
  <c i="3" r="BK204"/>
  <c r="J204"/>
  <c r="J110"/>
  <c i="4" r="F92"/>
  <c r="BE135"/>
  <c r="BE147"/>
  <c r="BE149"/>
  <c r="BE150"/>
  <c r="BE154"/>
  <c r="BE159"/>
  <c r="BE179"/>
  <c r="BE180"/>
  <c r="BE192"/>
  <c r="BE211"/>
  <c r="F91"/>
  <c r="J128"/>
  <c r="BE157"/>
  <c r="BE158"/>
  <c r="BE178"/>
  <c r="BE185"/>
  <c r="J89"/>
  <c r="E121"/>
  <c r="BE136"/>
  <c r="BE142"/>
  <c r="BE143"/>
  <c r="BE182"/>
  <c r="BE196"/>
  <c r="BE151"/>
  <c r="BE155"/>
  <c r="BE160"/>
  <c r="BE161"/>
  <c r="BE164"/>
  <c r="BE169"/>
  <c r="BE171"/>
  <c r="BE176"/>
  <c r="BE177"/>
  <c r="BE184"/>
  <c r="BE186"/>
  <c r="BE187"/>
  <c r="BE188"/>
  <c r="BE197"/>
  <c r="J91"/>
  <c r="BE137"/>
  <c r="BE138"/>
  <c r="BE156"/>
  <c r="BE174"/>
  <c r="BE194"/>
  <c r="BE199"/>
  <c r="BE206"/>
  <c r="BE170"/>
  <c r="BE173"/>
  <c r="BE181"/>
  <c r="BE190"/>
  <c r="BE193"/>
  <c r="BE203"/>
  <c i="3" r="BK132"/>
  <c i="4" r="BE134"/>
  <c r="BE162"/>
  <c r="BE163"/>
  <c r="BE183"/>
  <c r="BE191"/>
  <c r="BE201"/>
  <c r="BE208"/>
  <c r="BE140"/>
  <c r="BE141"/>
  <c r="BE144"/>
  <c r="BE145"/>
  <c r="BE146"/>
  <c r="BE152"/>
  <c r="BE153"/>
  <c r="BE165"/>
  <c r="BE167"/>
  <c r="BE168"/>
  <c r="BE172"/>
  <c r="BE198"/>
  <c i="3" r="J92"/>
  <c r="J125"/>
  <c r="BE140"/>
  <c r="BE143"/>
  <c r="BE183"/>
  <c r="BE184"/>
  <c r="BE196"/>
  <c r="BE198"/>
  <c r="E121"/>
  <c r="F128"/>
  <c r="BE145"/>
  <c r="BE148"/>
  <c r="BE152"/>
  <c r="BE164"/>
  <c r="BE172"/>
  <c r="BE173"/>
  <c r="BE174"/>
  <c r="BE178"/>
  <c r="BE168"/>
  <c r="BE182"/>
  <c r="BE187"/>
  <c i="2" r="BK188"/>
  <c r="J188"/>
  <c r="J106"/>
  <c i="3" r="J127"/>
  <c r="BE135"/>
  <c r="BE147"/>
  <c r="BE167"/>
  <c r="BE188"/>
  <c r="BE192"/>
  <c r="BE193"/>
  <c r="BE142"/>
  <c r="BE149"/>
  <c r="BE153"/>
  <c r="BE162"/>
  <c r="BE163"/>
  <c r="BE165"/>
  <c r="BE166"/>
  <c r="BE190"/>
  <c r="BE191"/>
  <c r="BE203"/>
  <c r="F91"/>
  <c r="BE134"/>
  <c r="BE136"/>
  <c r="BE138"/>
  <c r="BE150"/>
  <c r="BE151"/>
  <c r="BE154"/>
  <c r="BE156"/>
  <c r="BE159"/>
  <c r="BE160"/>
  <c r="BE171"/>
  <c r="BE176"/>
  <c r="BE177"/>
  <c r="BE180"/>
  <c r="BE195"/>
  <c r="BE201"/>
  <c r="BE206"/>
  <c r="BE207"/>
  <c r="BE137"/>
  <c r="BE141"/>
  <c r="BE144"/>
  <c r="BE155"/>
  <c r="BE157"/>
  <c r="BE158"/>
  <c r="BE161"/>
  <c r="BE169"/>
  <c r="BE179"/>
  <c r="BE185"/>
  <c r="BE186"/>
  <c i="1" r="AW95"/>
  <c r="BA95"/>
  <c r="BC95"/>
  <c i="2" r="E85"/>
  <c r="J89"/>
  <c r="F91"/>
  <c r="J91"/>
  <c r="F92"/>
  <c r="J92"/>
  <c r="BE133"/>
  <c r="BE134"/>
  <c r="BE135"/>
  <c r="BE136"/>
  <c r="BE137"/>
  <c r="BE138"/>
  <c r="BE140"/>
  <c r="BE141"/>
  <c r="BE142"/>
  <c r="BE143"/>
  <c r="BE144"/>
  <c r="BE145"/>
  <c r="BE146"/>
  <c r="BE147"/>
  <c r="BE148"/>
  <c r="BE150"/>
  <c r="BE151"/>
  <c r="BE152"/>
  <c r="BE153"/>
  <c r="BE154"/>
  <c r="BE155"/>
  <c r="BE156"/>
  <c r="BE158"/>
  <c r="BE159"/>
  <c r="BE160"/>
  <c r="BE161"/>
  <c r="BE162"/>
  <c r="BE163"/>
  <c r="BE164"/>
  <c r="BE165"/>
  <c r="BE166"/>
  <c r="BE167"/>
  <c r="BE168"/>
  <c r="BE170"/>
  <c r="BE171"/>
  <c r="BE172"/>
  <c r="BE173"/>
  <c r="BE174"/>
  <c r="BE176"/>
  <c r="BE177"/>
  <c r="BE178"/>
  <c r="BE179"/>
  <c r="BE180"/>
  <c r="BE182"/>
  <c r="BE183"/>
  <c r="BE184"/>
  <c r="BE185"/>
  <c r="BE187"/>
  <c r="BE190"/>
  <c r="BE192"/>
  <c r="BE193"/>
  <c r="BE196"/>
  <c i="1" r="BB95"/>
  <c r="BD95"/>
  <c i="3" r="F36"/>
  <c i="1" r="BC96"/>
  <c i="4" r="F34"/>
  <c i="1" r="BA97"/>
  <c i="4" r="F35"/>
  <c i="1" r="BB97"/>
  <c i="4" r="F37"/>
  <c i="1" r="BD97"/>
  <c i="4" r="J34"/>
  <c i="1" r="AW97"/>
  <c i="3" r="F35"/>
  <c i="1" r="BB96"/>
  <c i="3" r="J34"/>
  <c i="1" r="AW96"/>
  <c i="3" r="F37"/>
  <c i="1" r="BD96"/>
  <c i="3" r="F34"/>
  <c i="1" r="BA96"/>
  <c i="4" r="F36"/>
  <c i="1" r="BC97"/>
  <c i="4" l="1" r="P132"/>
  <c r="P131"/>
  <c i="1" r="AU97"/>
  <c i="3" r="P132"/>
  <c r="P131"/>
  <c i="1" r="AU96"/>
  <c i="2" r="T131"/>
  <c r="T130"/>
  <c i="4" r="T132"/>
  <c r="T131"/>
  <c i="3" r="R132"/>
  <c r="R131"/>
  <c i="4" r="R132"/>
  <c r="R131"/>
  <c i="2" r="P131"/>
  <c r="P130"/>
  <c i="1" r="AU95"/>
  <c i="2" r="R131"/>
  <c r="R130"/>
  <c r="BK194"/>
  <c r="J194"/>
  <c r="J109"/>
  <c r="BK131"/>
  <c r="J131"/>
  <c r="J97"/>
  <c i="3" r="BK199"/>
  <c r="J199"/>
  <c r="J107"/>
  <c i="4" r="BK132"/>
  <c r="J132"/>
  <c r="J97"/>
  <c r="BK204"/>
  <c r="J204"/>
  <c r="J107"/>
  <c r="BK209"/>
  <c r="J209"/>
  <c r="J110"/>
  <c i="3" r="J132"/>
  <c r="J97"/>
  <c i="2" r="BK130"/>
  <c r="J130"/>
  <c i="1" r="BD94"/>
  <c r="W33"/>
  <c i="4" r="F33"/>
  <c i="1" r="AZ97"/>
  <c i="3" r="J33"/>
  <c i="1" r="AV96"/>
  <c r="AT96"/>
  <c i="2" r="F33"/>
  <c i="1" r="AZ95"/>
  <c i="2" r="J33"/>
  <c i="1" r="AV95"/>
  <c r="AT95"/>
  <c r="BC94"/>
  <c r="W32"/>
  <c r="BA94"/>
  <c r="W30"/>
  <c i="4" r="J33"/>
  <c i="1" r="AV97"/>
  <c r="AT97"/>
  <c i="3" r="F33"/>
  <c i="1" r="AZ96"/>
  <c r="BB94"/>
  <c r="W31"/>
  <c i="2" r="J30"/>
  <c i="1" r="AG95"/>
  <c i="3" l="1" r="BK131"/>
  <c r="J131"/>
  <c r="J96"/>
  <c i="4" r="BK131"/>
  <c r="J131"/>
  <c i="1" r="AN95"/>
  <c i="2" r="J96"/>
  <c r="J39"/>
  <c i="1" r="AU94"/>
  <c i="4" r="J30"/>
  <c i="1" r="AG97"/>
  <c r="AZ94"/>
  <c r="W29"/>
  <c r="AY94"/>
  <c r="AW94"/>
  <c r="AK30"/>
  <c r="AX94"/>
  <c i="4" l="1" r="J39"/>
  <c r="J96"/>
  <c i="1" r="AN97"/>
  <c i="3" r="J30"/>
  <c i="1" r="AG96"/>
  <c r="AN96"/>
  <c r="AV94"/>
  <c r="AK29"/>
  <c i="3" l="1" r="J39"/>
  <c i="1"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<sst xmlns="http://schemas.openxmlformats.org/spreadsheetml/2006/main">
  <si>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</si>
  <si>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</si>
  <si>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</si>
  <si>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</si>
  <si>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</si>
  <si>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{ed5e3b48-0139-4494-8d22-dbf54aad2700}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</si>
  <si>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</si>
  <si>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</si>
  <si>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</si>
  <si>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</si>
  <si>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</si>
  <si>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</si>
  <si>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</si>
  <si>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</si>
  <si>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Z2423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</si>
  <si>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</si>
  <si>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</si>
  <si>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zdrojů tepla v areálu Gymnázia Dobruška</t>
  </si>
  <si>
    <t>KSO:</t>
  </si>
  <si>
    <t>CC-CZ:</t>
  </si>
  <si>
    <t>Místo:</t>
  </si>
  <si>
    <t xml:space="preserve">Gymnázium Dobruška, Pulická 779, 518 01  Dobruška</t>
  </si>
  <si>
    <t>Datum:</t>
  </si>
  <si>
    <t>2. 12. 2024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</si>
  <si>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</si>
  <si>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</si>
  <si>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</si>
  <si>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</si>
  <si>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</si>
  <si>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</si>
  <si>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</si>
  <si>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</si>
  <si>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</si>
  <si>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</si>
  <si>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</si>
  <si>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</si>
  <si>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</si>
  <si>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</si>
  <si>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</si>
  <si>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</si>
  <si>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</si>
  <si>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</si>
  <si>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</si>
  <si>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</si>
  <si>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</si>
  <si>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</si>
  <si>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</si>
  <si>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</si>
  <si>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</si>
  <si>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</si>
  <si>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</si>
  <si>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</si>
  <si>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</si>
  <si>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</si>
  <si>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</si>
  <si>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</si>
  <si>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</si>
  <si>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</si>
  <si>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</si>
  <si>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</si>
  <si>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</si>
  <si>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</si>
  <si>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</si>
  <si>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</si>
  <si>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</si>
  <si>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</si>
  <si>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</si>
  <si>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</si>
  <si>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</si>
  <si>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</si>
  <si>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</si>
  <si>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</si>
  <si>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</si>
  <si>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</si>
  <si>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</si>
  <si>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</si>
  <si>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</si>
  <si>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</si>
  <si>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</si>
  <si>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Byt školníka</t>
  </si>
  <si>
    <t xml:space="preserve">Rozvod plynu + ÚT  + ZTi</t>
  </si>
  <si>
    <t>STA</t>
  </si>
  <si>
    <t>1</t>
  </si>
  <si>
    <t>{619edeb7-0137-43c8-8941-72983fd9debe}</t>
  </si>
  <si>
    <t>2</t>
  </si>
  <si>
    <t>Kotelna Gymnázia</t>
  </si>
  <si>
    <t>Rozvod plynu + ÚT + ZTi + VZT</t>
  </si>
  <si>
    <t>{4e2924ae-6180-4820-958d-1d765fe1a33f}</t>
  </si>
  <si>
    <t>Školní kuchyně</t>
  </si>
  <si>
    <t>Rozvod plynu + ÚT + ZTi</t>
  </si>
  <si>
    <t>{f11d5513-4bbf-45f7-b88d-65f42390b374}</t>
  </si>
  <si>
    <t>KRYCÍ LIST SOUPISU PRACÍ</t>
  </si>
  <si>
    <t>Objekt:</t>
  </si>
  <si>
    <t xml:space="preserve">Byt školníka - Rozvod plynu + ÚT  + ZTi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</si>
  <si>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</si>
  <si>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</si>
  <si>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</si>
  <si>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</si>
  <si>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</si>
  <si>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</si>
  <si>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</si>
  <si>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</si>
  <si>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</si>
  <si>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</si>
  <si>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</si>
  <si>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</si>
  <si>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</si>
  <si>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</si>
  <si>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M - Práce a dodávky M</t>
  </si>
  <si>
    <t xml:space="preserve">    58-M - Revize vyhrazených technických zařízení</t>
  </si>
  <si>
    <t>HZS - Hodinové zúčtovací sazby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</si>
  <si>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</si>
  <si>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</si>
  <si>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</si>
  <si>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</si>
  <si>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</si>
  <si>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</si>
  <si>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</si>
  <si>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</si>
  <si>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</si>
  <si>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</si>
  <si>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</si>
  <si>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</si>
  <si>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</si>
  <si>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</si>
  <si>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</si>
  <si>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</si>
  <si>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</si>
  <si>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</si>
  <si>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</si>
  <si>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Zdravotechnika - vnitřní kanalizace</t>
  </si>
  <si>
    <t>K</t>
  </si>
  <si>
    <t>721171907</t>
  </si>
  <si>
    <t>Opravy odpadního potrubí plastového vsazení odbočky do potrubí DN 160</t>
  </si>
  <si>
    <t>kus</t>
  </si>
  <si>
    <t>CS ÚRS 2024 02</t>
  </si>
  <si>
    <t>16</t>
  </si>
  <si>
    <t>31545049</t>
  </si>
  <si>
    <t>721174042</t>
  </si>
  <si>
    <t>Potrubí z trub polypropylenových připojovací DN 40</t>
  </si>
  <si>
    <t>m</t>
  </si>
  <si>
    <t>-2065541502</t>
  </si>
  <si>
    <t>3</t>
  </si>
  <si>
    <t>721229111</t>
  </si>
  <si>
    <t>Zápachové uzávěrky montáž zápachových uzávěrek ostatních typů do DN 50</t>
  </si>
  <si>
    <t>-973168873</t>
  </si>
  <si>
    <t>4</t>
  </si>
  <si>
    <t>721290111</t>
  </si>
  <si>
    <t>Zkouška těsnosti kanalizace v objektech vodou do DN 125</t>
  </si>
  <si>
    <t>-1608612293</t>
  </si>
  <si>
    <t>5</t>
  </si>
  <si>
    <t>721910922</t>
  </si>
  <si>
    <t>Pročištění ležatých svodů do DN 300</t>
  </si>
  <si>
    <t>-2109467377</t>
  </si>
  <si>
    <t>6</t>
  </si>
  <si>
    <t>998721101</t>
  </si>
  <si>
    <t>Přesun hmot pro vnitřní kanalizaci stanovený z hmotnosti přesunovaného materiálu vodorovná dopravní vzdálenost do 50 m základní v objektech výšky do 6 m</t>
  </si>
  <si>
    <t>t</t>
  </si>
  <si>
    <t>1970900874</t>
  </si>
  <si>
    <t>722</t>
  </si>
  <si>
    <t>Zdravotechnika - vnitřní vodovod</t>
  </si>
  <si>
    <t>7</t>
  </si>
  <si>
    <t>722171913</t>
  </si>
  <si>
    <t>Odříznutí trubky nebo tvarovky u rozvodů vody z plastů D přes 20 do 25 mm</t>
  </si>
  <si>
    <t>205214825</t>
  </si>
  <si>
    <t>8</t>
  </si>
  <si>
    <t>722171933</t>
  </si>
  <si>
    <t>Výměna trubky, tvarovky, vsazení odbočky na rozvodech vody z plastů D přes 20 do 25 mm</t>
  </si>
  <si>
    <t>-1015843049</t>
  </si>
  <si>
    <t>9</t>
  </si>
  <si>
    <t>722174023</t>
  </si>
  <si>
    <t>Potrubí z plastových trubek z polypropylenu PPR svařovaných polyfúzně PN 20 (SDR 6) D 25 x 4,2</t>
  </si>
  <si>
    <t>-1106094214</t>
  </si>
  <si>
    <t>10</t>
  </si>
  <si>
    <t>722179191</t>
  </si>
  <si>
    <t>Příplatek k ceně rozvody vody z plastů za práce malého rozsahu na zakázce do 20 m rozvodu</t>
  </si>
  <si>
    <t>soubor</t>
  </si>
  <si>
    <t>317487154</t>
  </si>
  <si>
    <t>11</t>
  </si>
  <si>
    <t>722181232</t>
  </si>
  <si>
    <t>Ochrana potrubí termoizolačními trubicemi z pěnového polyetylenu PE přilepenými v příčných a podélných spojích, tloušťky izolace přes 9 do 13 mm, vnitřního průměru izolace DN přes 22 do 45 mm</t>
  </si>
  <si>
    <t>2073773442</t>
  </si>
  <si>
    <t>722190401</t>
  </si>
  <si>
    <t>Zřízení přípojek na potrubí vyvedení a upevnění výpustek do DN 25</t>
  </si>
  <si>
    <t>16561679</t>
  </si>
  <si>
    <t>13</t>
  </si>
  <si>
    <t>722190901</t>
  </si>
  <si>
    <t>Opravy ostatní uzavření nebo otevření vodovodního potrubí při opravách včetně vypuštění a napuštění</t>
  </si>
  <si>
    <t>1962620532</t>
  </si>
  <si>
    <t>14</t>
  </si>
  <si>
    <t>722231073</t>
  </si>
  <si>
    <t>Armatury se dvěma závity ventily zpětné mosazné PN 10 do 110°C G 3/4"</t>
  </si>
  <si>
    <t>-828851500</t>
  </si>
  <si>
    <t>15</t>
  </si>
  <si>
    <t>998722101</t>
  </si>
  <si>
    <t>Přesun hmot pro vnitřní vodovod stanovený z hmotnosti přesunovaného materiálu vodorovná dopravní vzdálenost do 50 m základní v objektech výšky do 6 m</t>
  </si>
  <si>
    <t>-1137348476</t>
  </si>
  <si>
    <t>723</t>
  </si>
  <si>
    <t>Zdravotechnika - vnitřní plynovod</t>
  </si>
  <si>
    <t>723111204</t>
  </si>
  <si>
    <t>Potrubí z ocelových trubek závitových černých spojovaných svařováním, bezešvých běžných DN 25</t>
  </si>
  <si>
    <t>439646077</t>
  </si>
  <si>
    <t>17</t>
  </si>
  <si>
    <t>723190202</t>
  </si>
  <si>
    <t>Přípojky plynovodní ke strojům a zařízením z trubek ocelových závitových černých spojovaných na závit, bezešvých, běžných DN 15</t>
  </si>
  <si>
    <t>-527909548</t>
  </si>
  <si>
    <t>18</t>
  </si>
  <si>
    <t>723190901</t>
  </si>
  <si>
    <t>Opravy plynovodního potrubí uzavření nebo otevření potrubí</t>
  </si>
  <si>
    <t>1220792456</t>
  </si>
  <si>
    <t>19</t>
  </si>
  <si>
    <t>723190907</t>
  </si>
  <si>
    <t>Opravy plynovodního potrubí odvzdušnění a napuštění potrubí</t>
  </si>
  <si>
    <t>-252624882</t>
  </si>
  <si>
    <t>20</t>
  </si>
  <si>
    <t>723190914</t>
  </si>
  <si>
    <t>Opravy plynovodního potrubí navaření odbočky na potrubí DN 25</t>
  </si>
  <si>
    <t>-359838366</t>
  </si>
  <si>
    <t>723230104</t>
  </si>
  <si>
    <t>Armatury se dvěma závity s protipožární armaturou PN 5 kulové uzávěry přímé závity vnitřní G 1" FF</t>
  </si>
  <si>
    <t>-288802161</t>
  </si>
  <si>
    <t>22</t>
  </si>
  <si>
    <t>998723101</t>
  </si>
  <si>
    <t>Přesun hmot pro vnitřní plynovod stanovený z hmotnosti přesunovaného materiálu vodorovná dopravní vzdálenost do 50 m základní v objektech výšky do 6 m</t>
  </si>
  <si>
    <t>-1883152246</t>
  </si>
  <si>
    <t>731</t>
  </si>
  <si>
    <t>Ústřední vytápění - kotelny</t>
  </si>
  <si>
    <t>23</t>
  </si>
  <si>
    <t>731200823</t>
  </si>
  <si>
    <t>Demontáž kotlů ocelových na kapalná nebo plynná paliva, o výkonu do 25 kW</t>
  </si>
  <si>
    <t>1248565986</t>
  </si>
  <si>
    <t>24</t>
  </si>
  <si>
    <t>731244308</t>
  </si>
  <si>
    <t>Kotle ocelové teplovodní plynové závěsné kondenzační s integrovaným zásobníkem TV 2,65-24,9 kW</t>
  </si>
  <si>
    <t>-1478638645</t>
  </si>
  <si>
    <t>25</t>
  </si>
  <si>
    <t>731244004a</t>
  </si>
  <si>
    <t>Sada odtok.sifonu Sifonový komplet s odpadním potrubím a rozetou, montáž pod omítku</t>
  </si>
  <si>
    <t>-1257021779</t>
  </si>
  <si>
    <t>26</t>
  </si>
  <si>
    <t>731244004b</t>
  </si>
  <si>
    <t>Připojení na U-MA - Sada pro připojení kotle na U-MA lištu</t>
  </si>
  <si>
    <t>-712057508</t>
  </si>
  <si>
    <t>27</t>
  </si>
  <si>
    <t>731244004c</t>
  </si>
  <si>
    <t>U-MA montážní lišta</t>
  </si>
  <si>
    <t>-417771926</t>
  </si>
  <si>
    <t>28</t>
  </si>
  <si>
    <t>731244004d</t>
  </si>
  <si>
    <t>Plynový filtr R 1/2" , půlkruhová filtrační vložka s jemností 50μm, max.tlak plynu 5 bar</t>
  </si>
  <si>
    <t>-1610936564</t>
  </si>
  <si>
    <t>29</t>
  </si>
  <si>
    <t>731244004e</t>
  </si>
  <si>
    <t>Magnetický odlučovač nečistot, 3/4" IG, s izolací připojení G 3/4" vnitřní závit</t>
  </si>
  <si>
    <t>-630474456</t>
  </si>
  <si>
    <t>30</t>
  </si>
  <si>
    <t>731244004f</t>
  </si>
  <si>
    <t>Ekvitermní regulátor s venkovním čidlem pro parametrizace topného systému</t>
  </si>
  <si>
    <t>2121102026</t>
  </si>
  <si>
    <t>31</t>
  </si>
  <si>
    <t>731810302a</t>
  </si>
  <si>
    <t>Sada odkouření do šachty s revizním kolenem 80/125 87°, trubkou 80/125 0,5m, krytem průchodu_x000d_
do šachty, patním kolenem DN80 s montážní lištou, 6 rozpěrnými držáky D80, černou trubkou vyústění D80 a černým plastovým krytem šachty.</t>
  </si>
  <si>
    <t>-778263557</t>
  </si>
  <si>
    <t>32</t>
  </si>
  <si>
    <t>731810441</t>
  </si>
  <si>
    <t>Nucené odtahy spalin od kondenzačních kotlů prodloužení odděleného potrubí, průměru 80 mm</t>
  </si>
  <si>
    <t>193095821</t>
  </si>
  <si>
    <t>33</t>
  </si>
  <si>
    <t>998731101</t>
  </si>
  <si>
    <t>Přesun hmot pro kotelny stanovený z hmotnosti přesunovaného materiálu vodorovná dopravní vzdálenost do 50 m základní v objektech výšky do 6 m</t>
  </si>
  <si>
    <t>-1594883278</t>
  </si>
  <si>
    <t>733</t>
  </si>
  <si>
    <t>Ústřední vytápění - rozvodné potrubí</t>
  </si>
  <si>
    <t>34</t>
  </si>
  <si>
    <t>733222204</t>
  </si>
  <si>
    <t>Potrubí z trubek měděných polotvrdých spojovaných tvrdým pájením Ø 22/1</t>
  </si>
  <si>
    <t>74900301</t>
  </si>
  <si>
    <t>35</t>
  </si>
  <si>
    <t>733291101</t>
  </si>
  <si>
    <t>Zkoušky těsnosti potrubí z trubek měděných Ø do 35/1,5</t>
  </si>
  <si>
    <t>1474689795</t>
  </si>
  <si>
    <t>36</t>
  </si>
  <si>
    <t>733291904</t>
  </si>
  <si>
    <t>Opravy rozvodů potrubí z trubek měděných propojení potrubí Ø 22/1,5</t>
  </si>
  <si>
    <t>-234584463</t>
  </si>
  <si>
    <t>37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</si>
  <si>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</si>
  <si>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</si>
  <si>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1308157624</t>
  </si>
  <si>
    <t>38</t>
  </si>
  <si>
    <t>998733101</t>
  </si>
  <si>
    <t>Přesun hmot pro rozvody potrubí stanovený z hmotnosti přesunovaného materiálu vodorovná dopravní vzdálenost do 50 m základní v objektech výšky do 6 m</t>
  </si>
  <si>
    <t>1526172278</t>
  </si>
  <si>
    <t>734</t>
  </si>
  <si>
    <t>Ústřední vytápění - armatury</t>
  </si>
  <si>
    <t>39</t>
  </si>
  <si>
    <t>734261233</t>
  </si>
  <si>
    <t>Šroubení topenářské PN 16 do 120°C přímé G 1/2</t>
  </si>
  <si>
    <t>648081922</t>
  </si>
  <si>
    <t>40</t>
  </si>
  <si>
    <t>734261234</t>
  </si>
  <si>
    <t>Šroubení topenářské PN 16 do 120°C přímé G 3/4</t>
  </si>
  <si>
    <t>-1944911039</t>
  </si>
  <si>
    <t>41</t>
  </si>
  <si>
    <t>734291123</t>
  </si>
  <si>
    <t>Ostatní armatury kohouty plnicí a vypouštěcí PN 10 do 90°C G 1/2</t>
  </si>
  <si>
    <t>1378115544</t>
  </si>
  <si>
    <t>42</t>
  </si>
  <si>
    <t>734292773</t>
  </si>
  <si>
    <t>Ostatní armatury kulové kohouty PN 42 do 185°C plnoprůtokové vnitřní závit G 3/4</t>
  </si>
  <si>
    <t>-934046330</t>
  </si>
  <si>
    <t>43</t>
  </si>
  <si>
    <t>998734101</t>
  </si>
  <si>
    <t>Přesun hmot pro armatury stanovený z hmotnosti přesunovaného materiálu vodorovná dopravní vzdálenost do 50 m základní v objektech výšky do 6 m</t>
  </si>
  <si>
    <t>239872413</t>
  </si>
  <si>
    <t>735</t>
  </si>
  <si>
    <t>Ústřední vytápění - otopná tělesa</t>
  </si>
  <si>
    <t>44</t>
  </si>
  <si>
    <t>731999003</t>
  </si>
  <si>
    <t>Inhibitor - ochranná protikorozní kapalina pro nové i stávající topné systémy, poměr ředění 1:200.</t>
  </si>
  <si>
    <t>litr</t>
  </si>
  <si>
    <t>104056107</t>
  </si>
  <si>
    <t>45</t>
  </si>
  <si>
    <t>731999004</t>
  </si>
  <si>
    <t xml:space="preserve">Kapalina pro chemické čištění topných systémů, poměr ředění 1:200. Použití pro čištění topení, chladících systémů a rozvodů vody. </t>
  </si>
  <si>
    <t>1718139168</t>
  </si>
  <si>
    <t>46</t>
  </si>
  <si>
    <t>735494812</t>
  </si>
  <si>
    <t>Proplach a vyčištění otopného systému pomocí kapaliny na čištění.</t>
  </si>
  <si>
    <t>m2</t>
  </si>
  <si>
    <t>466867952</t>
  </si>
  <si>
    <t>47</t>
  </si>
  <si>
    <t>735494813</t>
  </si>
  <si>
    <t>Napuštění a otopného systému a implementace inhybitoru</t>
  </si>
  <si>
    <t>506118632</t>
  </si>
  <si>
    <t>783</t>
  </si>
  <si>
    <t>Dokončovací práce - nátěry</t>
  </si>
  <si>
    <t>48</t>
  </si>
  <si>
    <t>783614651</t>
  </si>
  <si>
    <t>Základní antikorozní nátěr armatur a kovových potrubí jednonásobný potrubí do DN 50 mm syntetický standardní</t>
  </si>
  <si>
    <t>1387942275</t>
  </si>
  <si>
    <t>M</t>
  </si>
  <si>
    <t>Práce a dodávky M</t>
  </si>
  <si>
    <t>58-M</t>
  </si>
  <si>
    <t>Revize vyhrazených technických zařízení</t>
  </si>
  <si>
    <t>49</t>
  </si>
  <si>
    <t>580507208</t>
  </si>
  <si>
    <t>Plynové kotle do 50 kW uvedení kotle do provozu</t>
  </si>
  <si>
    <t>64</t>
  </si>
  <si>
    <t>2094864772</t>
  </si>
  <si>
    <t>HZS</t>
  </si>
  <si>
    <t>Hodinové zúčtovací sazby</t>
  </si>
  <si>
    <t>50</t>
  </si>
  <si>
    <t>HZS4212a</t>
  </si>
  <si>
    <t>Hodinová zúčtovací sazba revizní technik specialista - plyn</t>
  </si>
  <si>
    <t>hod</t>
  </si>
  <si>
    <t>512</t>
  </si>
  <si>
    <t>-1651209986</t>
  </si>
  <si>
    <t>51</t>
  </si>
  <si>
    <t>HZS4212b</t>
  </si>
  <si>
    <t>662317080</t>
  </si>
  <si>
    <t>VRN</t>
  </si>
  <si>
    <t>Vedlejší rozpočtové náklady</t>
  </si>
  <si>
    <t>VRN9</t>
  </si>
  <si>
    <t>Ostatní náklady</t>
  </si>
  <si>
    <t>52</t>
  </si>
  <si>
    <t>092203000</t>
  </si>
  <si>
    <t>Náklady na zaškolení</t>
  </si>
  <si>
    <t>1024</t>
  </si>
  <si>
    <t>-1912758759</t>
  </si>
  <si>
    <t>Kotelna Gymnázia - Rozvod plynu + ÚT + ZTi + VZT</t>
  </si>
  <si>
    <t xml:space="preserve">    732 - Ústřední vytápění - strojovny</t>
  </si>
  <si>
    <t xml:space="preserve">    751 - Vzduchotechnika</t>
  </si>
  <si>
    <t>721171902</t>
  </si>
  <si>
    <t>Opravy odpadního potrubí plastového vsazení odbočky do potrubí DN 40</t>
  </si>
  <si>
    <t>-61974672</t>
  </si>
  <si>
    <t>721171912</t>
  </si>
  <si>
    <t>Opravy odpadního potrubí plastového propojení dosavadního potrubí DN 40</t>
  </si>
  <si>
    <t>292114868</t>
  </si>
  <si>
    <t>721174041a</t>
  </si>
  <si>
    <t>Potrubí kanalizační z PP připojovací DN 25</t>
  </si>
  <si>
    <t>745270708</t>
  </si>
  <si>
    <t>-31660198</t>
  </si>
  <si>
    <t>1176473796</t>
  </si>
  <si>
    <t>723111202</t>
  </si>
  <si>
    <t>Potrubí z ocelových trubek závitových černých spojovaných svařováním, bezešvých běžných DN 15</t>
  </si>
  <si>
    <t>1593242430</t>
  </si>
  <si>
    <t>723150315</t>
  </si>
  <si>
    <t>Potrubí z ocelových trubek hladkých černých spojovaných svařováním tvářených za tepla Ø 108/4</t>
  </si>
  <si>
    <t>1348041132</t>
  </si>
  <si>
    <t>699974416</t>
  </si>
  <si>
    <t>1740079654</t>
  </si>
  <si>
    <t>723190919</t>
  </si>
  <si>
    <t>Opravy plynovodního potrubí navaření odbočky na potrubí DN 80</t>
  </si>
  <si>
    <t>-2020462</t>
  </si>
  <si>
    <t>723231167a</t>
  </si>
  <si>
    <t>Kohout kulový přímý G 3" PN 42 do 185°C plnoprůtokový vnitřní závit těžká řada</t>
  </si>
  <si>
    <t>-1781673485</t>
  </si>
  <si>
    <t>731201822</t>
  </si>
  <si>
    <t>Demontáž kotlů ocelových automatických, o výkonu přes 290 do 465 kW</t>
  </si>
  <si>
    <t>-1268023737</t>
  </si>
  <si>
    <t>731202820</t>
  </si>
  <si>
    <t>Demontáž kotlů ocelových rozřezání demontovaných kotlů ocelových, o hmotnosti přes 500 do 1 000 kg</t>
  </si>
  <si>
    <t>193309600</t>
  </si>
  <si>
    <t>731244494a</t>
  </si>
  <si>
    <t>Montáž kotle ocelového závěsného na plyn kondenzačního o výkonu 150 kW</t>
  </si>
  <si>
    <t>667699400</t>
  </si>
  <si>
    <t>731244494b</t>
  </si>
  <si>
    <t xml:space="preserve">Nástěnný plynový kondenzační kotel s výměníkem ze slitiny Al-Si, jmenovitý výkon 26,2 - 143,1 kW, bez oběhového čerpadla a pojistného ventilu. Součástí kotlů jsou  spalinové klapky.</t>
  </si>
  <si>
    <t>425702373</t>
  </si>
  <si>
    <t>731244494c</t>
  </si>
  <si>
    <t>Čerpadlová skupina 125/150 kW, 3 bar:_x000d_
Obsahuje energeticky úsporné oběhové čerpadlo, pojistný ventil 3 bar, plynový kohout 1" s protipožární pojistkou, uzavírací kohouty G 6/4", manometr, přípojku pro expanzní nádobu, vypouštěcí kohout. Bez tepelné izolace.</t>
  </si>
  <si>
    <t>-1791496722</t>
  </si>
  <si>
    <t>731244494d</t>
  </si>
  <si>
    <t>Kaskádová jednotka pro tři plynové kotle vedle sebe, s anuloidem:_x000d_
_x000d_
Obsahuje stojany pro usazení 3 kotlů vedle sebe, tepelnou izolaci, trubky přívodu a zpátečky DN100, plynovou trubku DN80, anuloid vč. tepelné izolace s přírubovými výstupy DN100.</t>
  </si>
  <si>
    <t>-1040518552</t>
  </si>
  <si>
    <t>731244494e</t>
  </si>
  <si>
    <t>Regulační přístroj určený k nástěnným/stacionárním kotlům, 7" dotykový ovládací displej. V základu_x000d_
umožňuje řízení 1 směšovaný otopný okruh, 1 okruh TV vč. cirkulace a kotlového čerpadla. Dále umožňuje řízení 0-10 V, výstup sumární poruchy, MOD-Bus komunikaci a ovládání/ parametrizaci obslužné roviny přes internet. Možnost rozšíření o max. 4 funkční moduly.</t>
  </si>
  <si>
    <t>-1607011666</t>
  </si>
  <si>
    <t>731244494f</t>
  </si>
  <si>
    <t>Kaskádový modul pro řízení až 4 kotlů. Max. řízení až 16 zdrojů tepla (4xFM-CM). Dodáváno s ponornou jímkou čidla teploty Ø 9,7 mm, délkou 100 mm a připojením R 1/2".</t>
  </si>
  <si>
    <t>493340878</t>
  </si>
  <si>
    <t>731244494g</t>
  </si>
  <si>
    <t xml:space="preserve">Modul pro 2 otopné okruhy se směšovačem vč. 1 čidla FV. Čidlo FV pro druhý směšovaný okruh je_x000d_
nutné objednat zvlášť. Možnost instalace 4 modulů v jednom regulačním přístroji. </t>
  </si>
  <si>
    <t>918877850</t>
  </si>
  <si>
    <t>731244494h</t>
  </si>
  <si>
    <t>Čidlo FV</t>
  </si>
  <si>
    <t>-618035542</t>
  </si>
  <si>
    <t>731244494i</t>
  </si>
  <si>
    <t>Neutralizační zařízení+granulát,plyn Pro plynové kotle do 1000 kW, se vzduchovou_x000d_
pumpou k provětrávání granulátu a čerpadlem kondenzátu o výtlaku do 4m. Max.neutralizační výkon 120 l/h, náplň vydrží na cca 60 m3 kondenzátu.</t>
  </si>
  <si>
    <t>-1218166753</t>
  </si>
  <si>
    <t>731244494j</t>
  </si>
  <si>
    <t>Odkouření 2 kotlů - Základní sada:_x000d_
_x000d_
Základní sada odkouření DN160 (vč. CO čidla) pro kaskádu dvou kotlů, pro provoz v závislosti na_x000d_
vzduchu v místnosti (B23p). Obsahuje dvě sběrné trubky s napojovacími koleny,koncovku s odtokem kondenzátu, trubku 500 mm.</t>
  </si>
  <si>
    <t>-1779195994</t>
  </si>
  <si>
    <t>731244494k</t>
  </si>
  <si>
    <t>Trubka DN110 připoj.kaskád.B23p pro kotel:_x000d_
_x000d_
Připojovací trubka DN110 kaskád.odkouření pro kotel GB272, pro provoz v závislosti na vzduchu v_x000d_
místnosti (B23p). Nutná pro každý kotel v kaskádě.Délka trubky 366mm.</t>
  </si>
  <si>
    <t>2142402105</t>
  </si>
  <si>
    <t>731244494l</t>
  </si>
  <si>
    <t>Trubka DN160, délka 2000 mm, PP</t>
  </si>
  <si>
    <t>212320619</t>
  </si>
  <si>
    <t>731244494m</t>
  </si>
  <si>
    <t>Sada odkouření DN160 v šachtě, B23p</t>
  </si>
  <si>
    <t>-1396343904</t>
  </si>
  <si>
    <t>731244494n</t>
  </si>
  <si>
    <t>Držák rozpěrný D125-200, 3 ks_x000d_
_x000d_
Plastový rozpěrný křížový držák, k zajištění pevné_x000d_
nebo flexi trubky odvodu spalin D125-200 v šachtě._x000d_
Sada 3 ks.</t>
  </si>
  <si>
    <t>sada</t>
  </si>
  <si>
    <t>-104008471</t>
  </si>
  <si>
    <t>731244494o</t>
  </si>
  <si>
    <t>Sada odkouření DN110 do šachty B53_x000d_
_x000d_
Sada odkouření do šachty s mřížkou přisávání, revizním kolenem 110 87°, trubkou 110 0,5m,_x000d_
průchodkou do šachty 110/160 0,5m, krytem průchodu do šachty, patním kolenem 110 s montážní_x000d_
lištou, 6 rozpěrnými držáky D110, černou trubkou vyústění D110 a černým plastovým krytem šachty</t>
  </si>
  <si>
    <t>1618327568</t>
  </si>
  <si>
    <t>731244494p</t>
  </si>
  <si>
    <t>Držák rozpěrný D110, 3ks_x000d_
_x000d_
Plastový rozpěrný křížový držák, k zajištění pevné nebo flexi trubky odvodu spalin D110 v šachtě. Sada 3 ks.</t>
  </si>
  <si>
    <t>-1622779899</t>
  </si>
  <si>
    <t>731244494q</t>
  </si>
  <si>
    <t>Trubka DN110, délka 2000 mm, PP</t>
  </si>
  <si>
    <t>-490564620</t>
  </si>
  <si>
    <t>731244494r</t>
  </si>
  <si>
    <t>Montáž odkouření</t>
  </si>
  <si>
    <t>673023295</t>
  </si>
  <si>
    <t>731244494s</t>
  </si>
  <si>
    <t>Montáž a prokabelování regulace</t>
  </si>
  <si>
    <t>798961907</t>
  </si>
  <si>
    <t>731391815</t>
  </si>
  <si>
    <t>Vypuštění vody z kotlů do kanalizace samospádem o výhřevné ploše kotlů přes 50 do 100 m2</t>
  </si>
  <si>
    <t>703403140</t>
  </si>
  <si>
    <t>-1595146775</t>
  </si>
  <si>
    <t>732</t>
  </si>
  <si>
    <t>Ústřední vytápění - strojovny</t>
  </si>
  <si>
    <t>732320812</t>
  </si>
  <si>
    <t>Demontáž nádrží beztlakých nebo tlakových odpojení od rozvodů potrubí nádrže o obsahu do 100 l</t>
  </si>
  <si>
    <t>-1716455323</t>
  </si>
  <si>
    <t>732391901</t>
  </si>
  <si>
    <t>Opravy nádob a nádrží zpětná montáž nádob a nádrží o obsahu do 200 l</t>
  </si>
  <si>
    <t>1539266275</t>
  </si>
  <si>
    <t>732420813</t>
  </si>
  <si>
    <t>Demontáž čerpadel oběhových spirálních (do potrubí) DN 50</t>
  </si>
  <si>
    <t>-81260603</t>
  </si>
  <si>
    <t>998732101</t>
  </si>
  <si>
    <t>Přesun hmot pro strojovny stanovený z hmotnosti přesunovaného materiálu vodorovná dopravní vzdálenost do 50 m základní v objektech výšky do 6 m</t>
  </si>
  <si>
    <t>197396659</t>
  </si>
  <si>
    <t>733121232</t>
  </si>
  <si>
    <t>Potrubí z trubek ocelových hladkých spojovaných svařováním černých bezešvých v kotelnách a strojovnách Ø 133/4,0</t>
  </si>
  <si>
    <t>-1572209661</t>
  </si>
  <si>
    <t>733121215</t>
  </si>
  <si>
    <t>Potrubí z trubek ocelových hladkých spojovaných svařováním černých bezešvých v kotelnách a strojovnách Ø 38/2,6</t>
  </si>
  <si>
    <t>-63873983</t>
  </si>
  <si>
    <t>-2111109294</t>
  </si>
  <si>
    <t>733811256a</t>
  </si>
  <si>
    <t xml:space="preserve">Pouzdro z minerální vlny D133 - tl.100mm pro tepelnou izolaci potrubí s kruhovým průřezem, do teploty přenosného média 230 °C. </t>
  </si>
  <si>
    <t>813870207</t>
  </si>
  <si>
    <t>1828440097</t>
  </si>
  <si>
    <t>734193117</t>
  </si>
  <si>
    <t>Ostatní přírubové armatury klapky mezipřírubové uzavírací PN 16 do 120°C disk tvárná litina DN 100</t>
  </si>
  <si>
    <t>470312580</t>
  </si>
  <si>
    <t>734261238a</t>
  </si>
  <si>
    <t>Šroubení topenářské přímé G 3 PN 16 do 120°C</t>
  </si>
  <si>
    <t>791264645</t>
  </si>
  <si>
    <t>734424102</t>
  </si>
  <si>
    <t>Tlakoměry kondenzační smyčky k přivaření, PN 250 do 300°C stočené</t>
  </si>
  <si>
    <t>1379005768</t>
  </si>
  <si>
    <t>734424912</t>
  </si>
  <si>
    <t>Příslušenství tlakoměrů kohouty čepové s nátrubkovou přípojkou PN 25 do 50°C M 20 x 1,5</t>
  </si>
  <si>
    <t>1612535954</t>
  </si>
  <si>
    <t>734424933</t>
  </si>
  <si>
    <t>Příslušenství tlakoměrů přípojky tlakoměrů, ČSN 13 7521 s metrickým závitem vnitřním a trubkovým závitem vnějším DN 15</t>
  </si>
  <si>
    <t>-1152399148</t>
  </si>
  <si>
    <t>38841149</t>
  </si>
  <si>
    <t>tlakoměr průměr skříně D 160mm se spodním přípojem rozsah 0-10MPa</t>
  </si>
  <si>
    <t>-1242220375</t>
  </si>
  <si>
    <t>1693138819</t>
  </si>
  <si>
    <t>-1843514359</t>
  </si>
  <si>
    <t>-808542664</t>
  </si>
  <si>
    <t>53</t>
  </si>
  <si>
    <t>-659689723</t>
  </si>
  <si>
    <t>54</t>
  </si>
  <si>
    <t>-1827891485</t>
  </si>
  <si>
    <t>751</t>
  </si>
  <si>
    <t>Vzduchotechnika</t>
  </si>
  <si>
    <t>55</t>
  </si>
  <si>
    <t>751510013</t>
  </si>
  <si>
    <t>Vzduchotechnické potrubí z pozinkovaného plechu čtyřhranné s přírubou, průřezu přes 0,07 do 0,13 m2</t>
  </si>
  <si>
    <t>833049974</t>
  </si>
  <si>
    <t>56</t>
  </si>
  <si>
    <t>998751101</t>
  </si>
  <si>
    <t>Přesun hmot pro vzduchotechniku stanovený z hmotnosti přesunovaného materiálu vodorovná dopravní vzdálenost do 100 m základní v objektech výšky do 12 m</t>
  </si>
  <si>
    <t>1072471545</t>
  </si>
  <si>
    <t>57</t>
  </si>
  <si>
    <t>-1451341750</t>
  </si>
  <si>
    <t>58</t>
  </si>
  <si>
    <t>580507310</t>
  </si>
  <si>
    <t>Plynové kotle přes 50 kW uvedení kotle do provozu</t>
  </si>
  <si>
    <t>-1405919974</t>
  </si>
  <si>
    <t>59</t>
  </si>
  <si>
    <t>-885273946</t>
  </si>
  <si>
    <t>60</t>
  </si>
  <si>
    <t>801700317</t>
  </si>
  <si>
    <t>61</t>
  </si>
  <si>
    <t>092203001</t>
  </si>
  <si>
    <t>-873530137</t>
  </si>
  <si>
    <t>Školní kuchyně - Rozvod plynu + ÚT + ZTi</t>
  </si>
  <si>
    <t>376953440</t>
  </si>
  <si>
    <t>1448730021</t>
  </si>
  <si>
    <t>-474830420</t>
  </si>
  <si>
    <t>721910941</t>
  </si>
  <si>
    <t>Pročištění dvorních vpustí Ø 300</t>
  </si>
  <si>
    <t>-1907176591</t>
  </si>
  <si>
    <t>-1289937061</t>
  </si>
  <si>
    <t>173045901</t>
  </si>
  <si>
    <t>723190204</t>
  </si>
  <si>
    <t>Přípojky plynovodní ke strojům a zařízením z trubek ocelových závitových černých spojovaných na závit, bezešvých, běžných DN 25</t>
  </si>
  <si>
    <t>1393046812</t>
  </si>
  <si>
    <t>620582405</t>
  </si>
  <si>
    <t>-1709232572</t>
  </si>
  <si>
    <t>1204382810</t>
  </si>
  <si>
    <t>2146062331</t>
  </si>
  <si>
    <t>723233115</t>
  </si>
  <si>
    <t>Armatury se dvěma závity solenoidové ventily včetně cívky a konektoru s diodou G 2"</t>
  </si>
  <si>
    <t>-617602254</t>
  </si>
  <si>
    <t>-914363586</t>
  </si>
  <si>
    <t>731200826</t>
  </si>
  <si>
    <t>Demontáž kotlů ocelových na kapalná nebo plynná paliva, o výkonu přes 40 do 60 kW</t>
  </si>
  <si>
    <t>-627412050</t>
  </si>
  <si>
    <t>731244008</t>
  </si>
  <si>
    <t>Kotle ocelové teplovodní plynové závěsné kondenzační pro vytápění 7,4-49,5 kW</t>
  </si>
  <si>
    <t>1958897475</t>
  </si>
  <si>
    <t>731244008a</t>
  </si>
  <si>
    <t xml:space="preserve">Vypouštěcí sada se sifonem, odpadním potrubím a rozetou </t>
  </si>
  <si>
    <t>1443386787</t>
  </si>
  <si>
    <t>731244008b</t>
  </si>
  <si>
    <t xml:space="preserve"> Sada pro připojení otopného okruhu, montáž na omítku, R 1", 3/4 " připojení k exp. nádobě, plnící a vypouštěcí kohout</t>
  </si>
  <si>
    <t>139477562</t>
  </si>
  <si>
    <t>731244008c</t>
  </si>
  <si>
    <t>-539524272</t>
  </si>
  <si>
    <t>731244008d</t>
  </si>
  <si>
    <t>Magnetický odlučovač nečistot, 5/4" IG, s izolací připojení G 5/4" vnitřní závit</t>
  </si>
  <si>
    <t>-508645505</t>
  </si>
  <si>
    <t>731244008e</t>
  </si>
  <si>
    <t>Ekvitermní modulační regulátor pro sběrnici EMS plus a EMS. K použití jako ovládací jednotka pro regulaci teploty zdroje tepla podle venkovní teploty,nebo jako prostorový regulátor. Možnost rozlišení funkcí pomocí modulů možnost řízení až 4 otopných okruhů (s/bez směšovače). Dotykové ovládání. Barva bílá.</t>
  </si>
  <si>
    <t>1594442761</t>
  </si>
  <si>
    <t>731244008f</t>
  </si>
  <si>
    <t>Modul pro řízení kaskády až 4 kotlů s EMS/EMS+, včetně tepl.čidla anuloidu D6/3m 10K.</t>
  </si>
  <si>
    <t>-953822471</t>
  </si>
  <si>
    <t>731244008g</t>
  </si>
  <si>
    <t>Modul pro řízení jednoho směšovaného nebo nesměšovaného otopného okruhu, včetně tepl.čidla otopné vody D6/12K , svorky pro čidlo THR</t>
  </si>
  <si>
    <t>66188156</t>
  </si>
  <si>
    <t>731244008h</t>
  </si>
  <si>
    <t xml:space="preserve">Rám pro kotel Bíle lakovaný ocelový stojan na podlahu, skládá se z dvou L profilů a rámu. </t>
  </si>
  <si>
    <t>-725988339</t>
  </si>
  <si>
    <t>731244008i</t>
  </si>
  <si>
    <t xml:space="preserve">Rám pro další kotel D - oplňkový stojan k  položce 731244008h pro kaskádovou montáž</t>
  </si>
  <si>
    <t>-480553965</t>
  </si>
  <si>
    <t>731244008j</t>
  </si>
  <si>
    <t>Neutralizační zařízení pro kondenzační kotle, připojení DN40 vč. náplně</t>
  </si>
  <si>
    <t>-291660157</t>
  </si>
  <si>
    <t>731244008k</t>
  </si>
  <si>
    <t>Montáž regulace + kabeláž</t>
  </si>
  <si>
    <t>721554806</t>
  </si>
  <si>
    <t>-325318342</t>
  </si>
  <si>
    <t>731810342</t>
  </si>
  <si>
    <t>Nucené odtahy spalin od kondenzačních kotlů prodloužení soustředného potrubí, průměru 80/125 mm</t>
  </si>
  <si>
    <t>691304348</t>
  </si>
  <si>
    <t>533418462</t>
  </si>
  <si>
    <t>1499060275</t>
  </si>
  <si>
    <t>73962657</t>
  </si>
  <si>
    <t>732331778</t>
  </si>
  <si>
    <t>Nádoby expanzní tlakové pro topné a chladicí soustavy příslušenství k expanzním nádobám bezpečnostní uzávěr k měření tlaku G 1</t>
  </si>
  <si>
    <t>-1301913235</t>
  </si>
  <si>
    <t>732390911</t>
  </si>
  <si>
    <t>Opravy nádob a nádrží mechanické čištění vnitřních ploch, vypláchnutí vodou a dvojnásobný nátěr vnitřních ploch, o obsahu do 250 l</t>
  </si>
  <si>
    <t>2047893422</t>
  </si>
  <si>
    <t>9020688</t>
  </si>
  <si>
    <t>732420811</t>
  </si>
  <si>
    <t>Demontáž čerpadel oběhových spirálních (do potrubí) DN 25</t>
  </si>
  <si>
    <t>2145233073</t>
  </si>
  <si>
    <t>732420812</t>
  </si>
  <si>
    <t>Demontáž čerpadel oběhových spirálních (do potrubí) DN 40</t>
  </si>
  <si>
    <t>-1514488276</t>
  </si>
  <si>
    <t>732421411</t>
  </si>
  <si>
    <t>Čerpadla teplovodní mokroběžná závitová oběhová pro teplovodní vytápění (elektronicky řízená) PN 10, do 110°C DN přípojky/dopravní výška H (m) - čerpací výkon Q (m3/h) DN 25 / do 6,0 m / 2,5 m3/h</t>
  </si>
  <si>
    <t>-1367618492</t>
  </si>
  <si>
    <t>270143768</t>
  </si>
  <si>
    <t>733110808</t>
  </si>
  <si>
    <t>Demontáž potrubí z trubek ocelových závitových DN přes 32 do 50</t>
  </si>
  <si>
    <t>-1467471011</t>
  </si>
  <si>
    <t>733122225</t>
  </si>
  <si>
    <t>Potrubí z trubek ocelových hladkých spojovaných lisováním z uhlíkové oceli tenkostěnné vně pozinkované PN 16, T= +110°C Ø 28/1,5</t>
  </si>
  <si>
    <t>1688461002</t>
  </si>
  <si>
    <t>733122226</t>
  </si>
  <si>
    <t>Potrubí z trubek ocelových hladkých spojovaných lisováním z uhlíkové oceli tenkostěnné vně pozinkované PN 16, T= +110°C Ø 35/1,5</t>
  </si>
  <si>
    <t>-473580637</t>
  </si>
  <si>
    <t>733122228</t>
  </si>
  <si>
    <t>Potrubí z trubek ocelových hladkých spojovaných lisováním z uhlíkové oceli tenkostěnné vně pozinkované PN 16, T= +110°C Ø 54/1,5</t>
  </si>
  <si>
    <t>637260998</t>
  </si>
  <si>
    <t>733190107</t>
  </si>
  <si>
    <t>Zkoušky těsnosti potrubí, manžety prostupové z trubek ocelových zkoušky těsnosti potrubí (za provozu) z trubek ocelových závitových DN do 40</t>
  </si>
  <si>
    <t>-1808128995</t>
  </si>
  <si>
    <t>733190108</t>
  </si>
  <si>
    <t>Zkoušky těsnosti potrubí, manžety prostupové z trubek ocelových zkoušky těsnosti potrubí (za provozu) z trubek ocelových závitových DN 40 do 50</t>
  </si>
  <si>
    <t>-485621608</t>
  </si>
  <si>
    <t>733191928</t>
  </si>
  <si>
    <t>Opravy rozvodů potrubí z trubek ocelových závitových normálních i zesílených navaření odbočky na stávající potrubí, odbočka DN 50</t>
  </si>
  <si>
    <t>-1826880925</t>
  </si>
  <si>
    <t>-1620292477</t>
  </si>
  <si>
    <t>654602464</t>
  </si>
  <si>
    <t>-1943353450</t>
  </si>
  <si>
    <t>-275641266</t>
  </si>
  <si>
    <t>733811253</t>
  </si>
  <si>
    <t>Ochrana potrubí termoizolačními trubicemi z pěnového polyetylenu PE přilepenými v příčných a podélných spojích, tloušťky izolace přes 20 do 25 mm, vnitřního průměru izolace DN přes 45 do 63 mm</t>
  </si>
  <si>
    <t>1059009628</t>
  </si>
  <si>
    <t>282727009</t>
  </si>
  <si>
    <t>734242415</t>
  </si>
  <si>
    <t>Ventily zpětné závitové PN 16 do 110°C přímé G 5/4</t>
  </si>
  <si>
    <t>934682102</t>
  </si>
  <si>
    <t>734261235</t>
  </si>
  <si>
    <t>Šroubení topenářské PN 16 do 120°C přímé G 1</t>
  </si>
  <si>
    <t>-531282177</t>
  </si>
  <si>
    <t>-1189907418</t>
  </si>
  <si>
    <t>734292775</t>
  </si>
  <si>
    <t>Ostatní armatury kulové kohouty PN 42 do 185°C plnoprůtokové vnitřní závit G 1 1/4</t>
  </si>
  <si>
    <t>-889312218</t>
  </si>
  <si>
    <t>721746254</t>
  </si>
  <si>
    <t>-757013866</t>
  </si>
  <si>
    <t>65</t>
  </si>
  <si>
    <t>-1643358803</t>
  </si>
  <si>
    <t>62</t>
  </si>
  <si>
    <t>500602721</t>
  </si>
  <si>
    <t>63</t>
  </si>
  <si>
    <t>-1653810690</t>
  </si>
  <si>
    <t>751510861</t>
  </si>
  <si>
    <t>Demontáž vzduchotechnického potrubí plechového do suti čtyřhranného s přírubou, průřezu přes 0,03 do 0,13 m2</t>
  </si>
  <si>
    <t>965992166</t>
  </si>
  <si>
    <t>1473606769</t>
  </si>
  <si>
    <t>1668010766</t>
  </si>
  <si>
    <t>-1746665948</t>
  </si>
  <si>
    <t>1854182005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</si>
</sst>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Z2423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Výměna zdrojů tepla v areálu Gymnázia Dobruška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Gymnázium Dobruška, Pulická 779, 518 01  Dobruška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2. 12. 2024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4.7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'Byt školníka - Rozvod ply...'!J30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'Byt školníka - Rozvod ply...'!P130</f>
        <v>0</v>
      </c>
      <c r="AV95" s="125">
        <f>'Byt školníka - Rozvod ply...'!J33</f>
        <v>0</v>
      </c>
      <c r="AW95" s="125">
        <f>'Byt školníka - Rozvod ply...'!J34</f>
        <v>0</v>
      </c>
      <c r="AX95" s="125">
        <f>'Byt školníka - Rozvod ply...'!J35</f>
        <v>0</v>
      </c>
      <c r="AY95" s="125">
        <f>'Byt školníka - Rozvod ply...'!J36</f>
        <v>0</v>
      </c>
      <c r="AZ95" s="125">
        <f>'Byt školníka - Rozvod ply...'!F33</f>
        <v>0</v>
      </c>
      <c r="BA95" s="125">
        <f>'Byt školníka - Rozvod ply...'!F34</f>
        <v>0</v>
      </c>
      <c r="BB95" s="125">
        <f>'Byt školníka - Rozvod ply...'!F35</f>
        <v>0</v>
      </c>
      <c r="BC95" s="125">
        <f>'Byt školníka - Rozvod ply...'!F36</f>
        <v>0</v>
      </c>
      <c r="BD95" s="127">
        <f>'Byt školníka - Rozvod ply...'!F37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50.25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'Kotelna Gymnázia - Rozvod...'!J30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4">
        <v>0</v>
      </c>
      <c r="AT96" s="125">
        <f>ROUND(SUM(AV96:AW96),2)</f>
        <v>0</v>
      </c>
      <c r="AU96" s="126">
        <f>'Kotelna Gymnázia - Rozvod...'!P131</f>
        <v>0</v>
      </c>
      <c r="AV96" s="125">
        <f>'Kotelna Gymnázia - Rozvod...'!J33</f>
        <v>0</v>
      </c>
      <c r="AW96" s="125">
        <f>'Kotelna Gymnázia - Rozvod...'!J34</f>
        <v>0</v>
      </c>
      <c r="AX96" s="125">
        <f>'Kotelna Gymnázia - Rozvod...'!J35</f>
        <v>0</v>
      </c>
      <c r="AY96" s="125">
        <f>'Kotelna Gymnázia - Rozvod...'!J36</f>
        <v>0</v>
      </c>
      <c r="AZ96" s="125">
        <f>'Kotelna Gymnázia - Rozvod...'!F33</f>
        <v>0</v>
      </c>
      <c r="BA96" s="125">
        <f>'Kotelna Gymnázia - Rozvod...'!F34</f>
        <v>0</v>
      </c>
      <c r="BB96" s="125">
        <f>'Kotelna Gymnázia - Rozvod...'!F35</f>
        <v>0</v>
      </c>
      <c r="BC96" s="125">
        <f>'Kotelna Gymnázia - Rozvod...'!F36</f>
        <v>0</v>
      </c>
      <c r="BD96" s="127">
        <f>'Kotelna Gymnázia - Rozvod...'!F37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7" customFormat="1" ht="24.75" customHeight="1">
      <c r="A97" s="116" t="s">
        <v>78</v>
      </c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'Školní kuchyně - Rozvod p...'!J30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81</v>
      </c>
      <c r="AR97" s="123"/>
      <c r="AS97" s="129">
        <v>0</v>
      </c>
      <c r="AT97" s="130">
        <f>ROUND(SUM(AV97:AW97),2)</f>
        <v>0</v>
      </c>
      <c r="AU97" s="131">
        <f>'Školní kuchyně - Rozvod p...'!P131</f>
        <v>0</v>
      </c>
      <c r="AV97" s="130">
        <f>'Školní kuchyně - Rozvod p...'!J33</f>
        <v>0</v>
      </c>
      <c r="AW97" s="130">
        <f>'Školní kuchyně - Rozvod p...'!J34</f>
        <v>0</v>
      </c>
      <c r="AX97" s="130">
        <f>'Školní kuchyně - Rozvod p...'!J35</f>
        <v>0</v>
      </c>
      <c r="AY97" s="130">
        <f>'Školní kuchyně - Rozvod p...'!J36</f>
        <v>0</v>
      </c>
      <c r="AZ97" s="130">
        <f>'Školní kuchyně - Rozvod p...'!F33</f>
        <v>0</v>
      </c>
      <c r="BA97" s="130">
        <f>'Školní kuchyně - Rozvod p...'!F34</f>
        <v>0</v>
      </c>
      <c r="BB97" s="130">
        <f>'Školní kuchyně - Rozvod p...'!F35</f>
        <v>0</v>
      </c>
      <c r="BC97" s="130">
        <f>'Školní kuchyně - Rozvod p...'!F36</f>
        <v>0</v>
      </c>
      <c r="BD97" s="132">
        <f>'Školní kuchyně - Rozvod p...'!F37</f>
        <v>0</v>
      </c>
      <c r="BE97" s="7"/>
      <c r="BT97" s="128" t="s">
        <v>82</v>
      </c>
      <c r="BV97" s="128" t="s">
        <v>76</v>
      </c>
      <c r="BW97" s="128" t="s">
        <v>90</v>
      </c>
      <c r="BX97" s="128" t="s">
        <v>5</v>
      </c>
      <c r="CL97" s="128" t="s">
        <v>1</v>
      </c>
      <c r="CM97" s="128" t="s">
        <v>84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zaZWHBcCWlBmHrx/KumUkG0jnduLafEZEMbDsC6/RONaQfbnepfkvPGmc6hVpPUiwTU4zIjTE4OWLRk4KrC4Ug==" hashValue="BKJY6dgvwLpthSMOyN3iyxRdzhF2TI8BNGtdtaY9nY4COgciaVrx25uVe0h1XEqHymRRVT5DosWc6pFPeiORE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Byt školníka - Rozvod ply...'!C2" display="/"/>
    <hyperlink ref="A96" location="'Kotelna Gymnázia - Rozvod...'!C2" display="/"/>
    <hyperlink ref="A97" location="'Školní kuchyně - Rozvod 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Výměna zdrojů tepla v areálu Gymnázia Dobruška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2. 12. 2024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ROUND(J130,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ROUND((SUM(BE130:BE196)),  2)</f>
        <v>0</v>
      </c>
      <c r="G33" s="35"/>
      <c r="H33" s="35"/>
      <c r="I33" s="152">
        <v>0.20999999999999999</v>
      </c>
      <c r="J33" s="151">
        <f>ROUND(((SUM(BE130:BE196))*I33),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ROUND((SUM(BF130:BF196)),  2)</f>
        <v>0</v>
      </c>
      <c r="G34" s="35"/>
      <c r="H34" s="35"/>
      <c r="I34" s="152">
        <v>0.12</v>
      </c>
      <c r="J34" s="151">
        <f>ROUND(((SUM(BF130:BF196))*I34),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ROUND((SUM(BG130:BG196)),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ROUND((SUM(BH130:BH196)),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ROUND((SUM(BI130:BI196)),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Výměna zdrojů tepla v areálu Gymnázia Dobruška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Byt školníka - Rozvod plynu + ÚT  + ZTi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Dobruška, Pulická 779, 518 01  Dobruška</v>
      </c>
      <c r="G89" s="37"/>
      <c r="H89" s="37"/>
      <c r="I89" s="29" t="s">
        <v>22</v>
      </c>
      <c r="J89" s="76" t="str">
        <f>IF(J12="","",J12)</f>
        <v>2. 12. 2024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J130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J131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J132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101</v>
      </c>
      <c r="E99" s="185"/>
      <c r="F99" s="185"/>
      <c r="G99" s="185"/>
      <c r="H99" s="185"/>
      <c r="I99" s="185"/>
      <c r="J99" s="186">
        <f>J139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102</v>
      </c>
      <c r="E100" s="185"/>
      <c r="F100" s="185"/>
      <c r="G100" s="185"/>
      <c r="H100" s="185"/>
      <c r="I100" s="185"/>
      <c r="J100" s="186">
        <f>J149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103</v>
      </c>
      <c r="E101" s="185"/>
      <c r="F101" s="185"/>
      <c r="G101" s="185"/>
      <c r="H101" s="185"/>
      <c r="I101" s="185"/>
      <c r="J101" s="186">
        <f>J157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104</v>
      </c>
      <c r="E102" s="185"/>
      <c r="F102" s="185"/>
      <c r="G102" s="185"/>
      <c r="H102" s="185"/>
      <c r="I102" s="185"/>
      <c r="J102" s="186">
        <f>J169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105</v>
      </c>
      <c r="E103" s="185"/>
      <c r="F103" s="185"/>
      <c r="G103" s="185"/>
      <c r="H103" s="185"/>
      <c r="I103" s="185"/>
      <c r="J103" s="186">
        <f>J175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106</v>
      </c>
      <c r="E104" s="185"/>
      <c r="F104" s="185"/>
      <c r="G104" s="185"/>
      <c r="H104" s="185"/>
      <c r="I104" s="185"/>
      <c r="J104" s="186">
        <f>J181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107</v>
      </c>
      <c r="E105" s="185"/>
      <c r="F105" s="185"/>
      <c r="G105" s="185"/>
      <c r="H105" s="185"/>
      <c r="I105" s="185"/>
      <c r="J105" s="186">
        <f>J186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6"/>
      <c r="C106" s="177"/>
      <c r="D106" s="178" t="s">
        <v>108</v>
      </c>
      <c r="E106" s="179"/>
      <c r="F106" s="179"/>
      <c r="G106" s="179"/>
      <c r="H106" s="179"/>
      <c r="I106" s="179"/>
      <c r="J106" s="180">
        <f>J188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2"/>
      <c r="C107" s="183"/>
      <c r="D107" s="184" t="s">
        <v>109</v>
      </c>
      <c r="E107" s="185"/>
      <c r="F107" s="185"/>
      <c r="G107" s="185"/>
      <c r="H107" s="185"/>
      <c r="I107" s="185"/>
      <c r="J107" s="186">
        <f>J189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6"/>
      <c r="C108" s="177"/>
      <c r="D108" s="178" t="s">
        <v>110</v>
      </c>
      <c r="E108" s="179"/>
      <c r="F108" s="179"/>
      <c r="G108" s="179"/>
      <c r="H108" s="179"/>
      <c r="I108" s="179"/>
      <c r="J108" s="180">
        <f>J191</f>
        <v>0</v>
      </c>
      <c r="K108" s="177"/>
      <c r="L108" s="18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76"/>
      <c r="C109" s="177"/>
      <c r="D109" s="178" t="s">
        <v>111</v>
      </c>
      <c r="E109" s="179"/>
      <c r="F109" s="179"/>
      <c r="G109" s="179"/>
      <c r="H109" s="179"/>
      <c r="I109" s="179"/>
      <c r="J109" s="180">
        <f>J194</f>
        <v>0</v>
      </c>
      <c r="K109" s="177"/>
      <c r="L109" s="181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2"/>
      <c r="C110" s="183"/>
      <c r="D110" s="184" t="s">
        <v>112</v>
      </c>
      <c r="E110" s="185"/>
      <c r="F110" s="185"/>
      <c r="G110" s="185"/>
      <c r="H110" s="185"/>
      <c r="I110" s="185"/>
      <c r="J110" s="186">
        <f>J195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65"/>
      <c r="C116" s="66"/>
      <c r="D116" s="66"/>
      <c r="E116" s="66"/>
      <c r="F116" s="66"/>
      <c r="G116" s="66"/>
      <c r="H116" s="66"/>
      <c r="I116" s="66"/>
      <c r="J116" s="66"/>
      <c r="K116" s="66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113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16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171" t="str">
        <f>E7</f>
        <v>Výměna zdrojů tepla v areálu Gymnázia Dobruška</v>
      </c>
      <c r="F120" s="29"/>
      <c r="G120" s="29"/>
      <c r="H120" s="29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92</v>
      </c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73" t="str">
        <f>E9</f>
        <v xml:space="preserve">Byt školníka - Rozvod plynu + ÚT  + ZTi</v>
      </c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7"/>
      <c r="E124" s="37"/>
      <c r="F124" s="24" t="str">
        <f>F12</f>
        <v xml:space="preserve">Gymnázium Dobruška, Pulická 779, 518 01  Dobruška</v>
      </c>
      <c r="G124" s="37"/>
      <c r="H124" s="37"/>
      <c r="I124" s="29" t="s">
        <v>22</v>
      </c>
      <c r="J124" s="76" t="str">
        <f>IF(J12="","",J12)</f>
        <v>2. 12. 2024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24</v>
      </c>
      <c r="D126" s="37"/>
      <c r="E126" s="37"/>
      <c r="F126" s="24" t="str">
        <f>E15</f>
        <v xml:space="preserve"> </v>
      </c>
      <c r="G126" s="37"/>
      <c r="H126" s="37"/>
      <c r="I126" s="29" t="s">
        <v>30</v>
      </c>
      <c r="J126" s="33" t="str">
        <f>E21</f>
        <v xml:space="preserve"> 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28</v>
      </c>
      <c r="D127" s="37"/>
      <c r="E127" s="37"/>
      <c r="F127" s="24" t="str">
        <f>IF(E18="","",E18)</f>
        <v>Vyplň údaj</v>
      </c>
      <c r="G127" s="37"/>
      <c r="H127" s="37"/>
      <c r="I127" s="29" t="s">
        <v>32</v>
      </c>
      <c r="J127" s="33" t="str">
        <f>E24</f>
        <v xml:space="preserve"> 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188"/>
      <c r="B129" s="189"/>
      <c r="C129" s="190" t="s">
        <v>114</v>
      </c>
      <c r="D129" s="191" t="s">
        <v>59</v>
      </c>
      <c r="E129" s="191" t="s">
        <v>55</v>
      </c>
      <c r="F129" s="191" t="s">
        <v>56</v>
      </c>
      <c r="G129" s="191" t="s">
        <v>115</v>
      </c>
      <c r="H129" s="191" t="s">
        <v>116</v>
      </c>
      <c r="I129" s="191" t="s">
        <v>117</v>
      </c>
      <c r="J129" s="191" t="s">
        <v>96</v>
      </c>
      <c r="K129" s="192" t="s">
        <v>118</v>
      </c>
      <c r="L129" s="193"/>
      <c r="M129" s="97" t="s">
        <v>1</v>
      </c>
      <c r="N129" s="98" t="s">
        <v>38</v>
      </c>
      <c r="O129" s="98" t="s">
        <v>119</v>
      </c>
      <c r="P129" s="98" t="s">
        <v>120</v>
      </c>
      <c r="Q129" s="98" t="s">
        <v>121</v>
      </c>
      <c r="R129" s="98" t="s">
        <v>122</v>
      </c>
      <c r="S129" s="98" t="s">
        <v>123</v>
      </c>
      <c r="T129" s="99" t="s">
        <v>124</v>
      </c>
      <c r="U129" s="188"/>
      <c r="V129" s="188"/>
      <c r="W129" s="188"/>
      <c r="X129" s="188"/>
      <c r="Y129" s="188"/>
      <c r="Z129" s="188"/>
      <c r="AA129" s="188"/>
      <c r="AB129" s="188"/>
      <c r="AC129" s="188"/>
      <c r="AD129" s="188"/>
      <c r="AE129" s="188"/>
    </row>
    <row r="130" s="2" customFormat="1" ht="22.8" customHeight="1">
      <c r="A130" s="35"/>
      <c r="B130" s="36"/>
      <c r="C130" s="104" t="s">
        <v>125</v>
      </c>
      <c r="D130" s="37"/>
      <c r="E130" s="37"/>
      <c r="F130" s="37"/>
      <c r="G130" s="37"/>
      <c r="H130" s="37"/>
      <c r="I130" s="37"/>
      <c r="J130" s="194">
        <f>BK130</f>
        <v>0</v>
      </c>
      <c r="K130" s="37"/>
      <c r="L130" s="41"/>
      <c r="M130" s="100"/>
      <c r="N130" s="195"/>
      <c r="O130" s="101"/>
      <c r="P130" s="196">
        <f>P131+P188+P191+P194</f>
        <v>0</v>
      </c>
      <c r="Q130" s="101"/>
      <c r="R130" s="196">
        <f>R131+R188+R191+R194</f>
        <v>0.27021000000000001</v>
      </c>
      <c r="S130" s="101"/>
      <c r="T130" s="197">
        <f>T131+T188+T191+T194</f>
        <v>0.22729000000000002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73</v>
      </c>
      <c r="AU130" s="14" t="s">
        <v>98</v>
      </c>
      <c r="BK130" s="198">
        <f>BK131+BK188+BK191+BK194</f>
        <v>0</v>
      </c>
    </row>
    <row r="131" s="12" customFormat="1" ht="25.92" customHeight="1">
      <c r="A131" s="12"/>
      <c r="B131" s="199"/>
      <c r="C131" s="200"/>
      <c r="D131" s="201" t="s">
        <v>73</v>
      </c>
      <c r="E131" s="202" t="s">
        <v>126</v>
      </c>
      <c r="F131" s="202" t="s">
        <v>127</v>
      </c>
      <c r="G131" s="200"/>
      <c r="H131" s="200"/>
      <c r="I131" s="203"/>
      <c r="J131" s="204">
        <f>BK131</f>
        <v>0</v>
      </c>
      <c r="K131" s="200"/>
      <c r="L131" s="205"/>
      <c r="M131" s="206"/>
      <c r="N131" s="207"/>
      <c r="O131" s="207"/>
      <c r="P131" s="208">
        <f>P132+P139+P149+P157+P169+P175+P181+P186</f>
        <v>0</v>
      </c>
      <c r="Q131" s="207"/>
      <c r="R131" s="208">
        <f>R132+R139+R149+R157+R169+R175+R181+R186</f>
        <v>0.27021000000000001</v>
      </c>
      <c r="S131" s="207"/>
      <c r="T131" s="209">
        <f>T132+T139+T149+T157+T169+T175+T181+T186</f>
        <v>0.22729000000000002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84</v>
      </c>
      <c r="AT131" s="211" t="s">
        <v>73</v>
      </c>
      <c r="AU131" s="211" t="s">
        <v>74</v>
      </c>
      <c r="AY131" s="210" t="s">
        <v>128</v>
      </c>
      <c r="BK131" s="212">
        <f>BK132+BK139+BK149+BK157+BK169+BK175+BK181+BK186</f>
        <v>0</v>
      </c>
    </row>
    <row r="132" s="12" customFormat="1" ht="22.8" customHeight="1">
      <c r="A132" s="12"/>
      <c r="B132" s="199"/>
      <c r="C132" s="200"/>
      <c r="D132" s="201" t="s">
        <v>73</v>
      </c>
      <c r="E132" s="213" t="s">
        <v>129</v>
      </c>
      <c r="F132" s="213" t="s">
        <v>130</v>
      </c>
      <c r="G132" s="200"/>
      <c r="H132" s="200"/>
      <c r="I132" s="203"/>
      <c r="J132" s="214">
        <f>BK132</f>
        <v>0</v>
      </c>
      <c r="K132" s="200"/>
      <c r="L132" s="205"/>
      <c r="M132" s="206"/>
      <c r="N132" s="207"/>
      <c r="O132" s="207"/>
      <c r="P132" s="208">
        <f>SUM(P133:P138)</f>
        <v>0</v>
      </c>
      <c r="Q132" s="207"/>
      <c r="R132" s="208">
        <f>SUM(R133:R138)</f>
        <v>0.0040100000000000005</v>
      </c>
      <c r="S132" s="207"/>
      <c r="T132" s="209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84</v>
      </c>
      <c r="AT132" s="211" t="s">
        <v>73</v>
      </c>
      <c r="AU132" s="211" t="s">
        <v>82</v>
      </c>
      <c r="AY132" s="210" t="s">
        <v>128</v>
      </c>
      <c r="BK132" s="212">
        <f>SUM(BK133:BK138)</f>
        <v>0</v>
      </c>
    </row>
    <row r="133" s="2" customFormat="1" ht="24.15" customHeight="1">
      <c r="A133" s="35"/>
      <c r="B133" s="36"/>
      <c r="C133" s="215" t="s">
        <v>82</v>
      </c>
      <c r="D133" s="215" t="s">
        <v>131</v>
      </c>
      <c r="E133" s="216" t="s">
        <v>132</v>
      </c>
      <c r="F133" s="217" t="s">
        <v>133</v>
      </c>
      <c r="G133" s="218" t="s">
        <v>134</v>
      </c>
      <c r="H133" s="219">
        <v>1</v>
      </c>
      <c r="I133" s="220"/>
      <c r="J133" s="221">
        <f>ROUND(I133*H133,2)</f>
        <v>0</v>
      </c>
      <c r="K133" s="217" t="s">
        <v>135</v>
      </c>
      <c r="L133" s="41"/>
      <c r="M133" s="222" t="s">
        <v>1</v>
      </c>
      <c r="N133" s="223" t="s">
        <v>39</v>
      </c>
      <c r="O133" s="88"/>
      <c r="P133" s="224">
        <f>O133*H133</f>
        <v>0</v>
      </c>
      <c r="Q133" s="224">
        <v>0.0035200000000000001</v>
      </c>
      <c r="R133" s="224">
        <f>Q133*H133</f>
        <v>0.0035200000000000001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136</v>
      </c>
      <c r="AT133" s="226" t="s">
        <v>131</v>
      </c>
      <c r="AU133" s="226" t="s">
        <v>84</v>
      </c>
      <c r="AY133" s="14" t="s">
        <v>128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82</v>
      </c>
      <c r="BK133" s="227">
        <f>ROUND(I133*H133,2)</f>
        <v>0</v>
      </c>
      <c r="BL133" s="14" t="s">
        <v>136</v>
      </c>
      <c r="BM133" s="226" t="s">
        <v>137</v>
      </c>
    </row>
    <row r="134" s="2" customFormat="1" ht="21.75" customHeight="1">
      <c r="A134" s="35"/>
      <c r="B134" s="36"/>
      <c r="C134" s="215" t="s">
        <v>84</v>
      </c>
      <c r="D134" s="215" t="s">
        <v>131</v>
      </c>
      <c r="E134" s="216" t="s">
        <v>138</v>
      </c>
      <c r="F134" s="217" t="s">
        <v>139</v>
      </c>
      <c r="G134" s="218" t="s">
        <v>140</v>
      </c>
      <c r="H134" s="219">
        <v>1</v>
      </c>
      <c r="I134" s="220"/>
      <c r="J134" s="221">
        <f>ROUND(I134*H134,2)</f>
        <v>0</v>
      </c>
      <c r="K134" s="217" t="s">
        <v>135</v>
      </c>
      <c r="L134" s="41"/>
      <c r="M134" s="222" t="s">
        <v>1</v>
      </c>
      <c r="N134" s="223" t="s">
        <v>39</v>
      </c>
      <c r="O134" s="88"/>
      <c r="P134" s="224">
        <f>O134*H134</f>
        <v>0</v>
      </c>
      <c r="Q134" s="224">
        <v>0.00042999999999999999</v>
      </c>
      <c r="R134" s="224">
        <f>Q134*H134</f>
        <v>0.00042999999999999999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136</v>
      </c>
      <c r="AT134" s="226" t="s">
        <v>131</v>
      </c>
      <c r="AU134" s="226" t="s">
        <v>84</v>
      </c>
      <c r="AY134" s="14" t="s">
        <v>128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82</v>
      </c>
      <c r="BK134" s="227">
        <f>ROUND(I134*H134,2)</f>
        <v>0</v>
      </c>
      <c r="BL134" s="14" t="s">
        <v>136</v>
      </c>
      <c r="BM134" s="226" t="s">
        <v>141</v>
      </c>
    </row>
    <row r="135" s="2" customFormat="1" ht="24.15" customHeight="1">
      <c r="A135" s="35"/>
      <c r="B135" s="36"/>
      <c r="C135" s="215" t="s">
        <v>142</v>
      </c>
      <c r="D135" s="215" t="s">
        <v>131</v>
      </c>
      <c r="E135" s="216" t="s">
        <v>143</v>
      </c>
      <c r="F135" s="217" t="s">
        <v>144</v>
      </c>
      <c r="G135" s="218" t="s">
        <v>134</v>
      </c>
      <c r="H135" s="219">
        <v>1</v>
      </c>
      <c r="I135" s="220"/>
      <c r="J135" s="221">
        <f>ROUND(I135*H135,2)</f>
        <v>0</v>
      </c>
      <c r="K135" s="217" t="s">
        <v>135</v>
      </c>
      <c r="L135" s="41"/>
      <c r="M135" s="222" t="s">
        <v>1</v>
      </c>
      <c r="N135" s="223" t="s">
        <v>39</v>
      </c>
      <c r="O135" s="88"/>
      <c r="P135" s="224">
        <f>O135*H135</f>
        <v>0</v>
      </c>
      <c r="Q135" s="224">
        <v>6.0000000000000002E-05</v>
      </c>
      <c r="R135" s="224">
        <f>Q135*H135</f>
        <v>6.0000000000000002E-05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136</v>
      </c>
      <c r="AT135" s="226" t="s">
        <v>131</v>
      </c>
      <c r="AU135" s="226" t="s">
        <v>84</v>
      </c>
      <c r="AY135" s="14" t="s">
        <v>128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82</v>
      </c>
      <c r="BK135" s="227">
        <f>ROUND(I135*H135,2)</f>
        <v>0</v>
      </c>
      <c r="BL135" s="14" t="s">
        <v>136</v>
      </c>
      <c r="BM135" s="226" t="s">
        <v>145</v>
      </c>
    </row>
    <row r="136" s="2" customFormat="1" ht="24.15" customHeight="1">
      <c r="A136" s="35"/>
      <c r="B136" s="36"/>
      <c r="C136" s="215" t="s">
        <v>146</v>
      </c>
      <c r="D136" s="215" t="s">
        <v>131</v>
      </c>
      <c r="E136" s="216" t="s">
        <v>147</v>
      </c>
      <c r="F136" s="217" t="s">
        <v>148</v>
      </c>
      <c r="G136" s="218" t="s">
        <v>140</v>
      </c>
      <c r="H136" s="219">
        <v>1</v>
      </c>
      <c r="I136" s="220"/>
      <c r="J136" s="221">
        <f>ROUND(I136*H136,2)</f>
        <v>0</v>
      </c>
      <c r="K136" s="217" t="s">
        <v>135</v>
      </c>
      <c r="L136" s="41"/>
      <c r="M136" s="222" t="s">
        <v>1</v>
      </c>
      <c r="N136" s="223" t="s">
        <v>39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136</v>
      </c>
      <c r="AT136" s="226" t="s">
        <v>131</v>
      </c>
      <c r="AU136" s="226" t="s">
        <v>84</v>
      </c>
      <c r="AY136" s="14" t="s">
        <v>128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82</v>
      </c>
      <c r="BK136" s="227">
        <f>ROUND(I136*H136,2)</f>
        <v>0</v>
      </c>
      <c r="BL136" s="14" t="s">
        <v>136</v>
      </c>
      <c r="BM136" s="226" t="s">
        <v>149</v>
      </c>
    </row>
    <row r="137" s="2" customFormat="1" ht="16.5" customHeight="1">
      <c r="A137" s="35"/>
      <c r="B137" s="36"/>
      <c r="C137" s="215" t="s">
        <v>150</v>
      </c>
      <c r="D137" s="215" t="s">
        <v>131</v>
      </c>
      <c r="E137" s="216" t="s">
        <v>151</v>
      </c>
      <c r="F137" s="217" t="s">
        <v>152</v>
      </c>
      <c r="G137" s="218" t="s">
        <v>140</v>
      </c>
      <c r="H137" s="219">
        <v>1</v>
      </c>
      <c r="I137" s="220"/>
      <c r="J137" s="221">
        <f>ROUND(I137*H137,2)</f>
        <v>0</v>
      </c>
      <c r="K137" s="217" t="s">
        <v>135</v>
      </c>
      <c r="L137" s="41"/>
      <c r="M137" s="222" t="s">
        <v>1</v>
      </c>
      <c r="N137" s="223" t="s">
        <v>39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136</v>
      </c>
      <c r="AT137" s="226" t="s">
        <v>131</v>
      </c>
      <c r="AU137" s="226" t="s">
        <v>84</v>
      </c>
      <c r="AY137" s="14" t="s">
        <v>128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82</v>
      </c>
      <c r="BK137" s="227">
        <f>ROUND(I137*H137,2)</f>
        <v>0</v>
      </c>
      <c r="BL137" s="14" t="s">
        <v>136</v>
      </c>
      <c r="BM137" s="226" t="s">
        <v>153</v>
      </c>
    </row>
    <row r="138" s="2" customFormat="1" ht="49.05" customHeight="1">
      <c r="A138" s="35"/>
      <c r="B138" s="36"/>
      <c r="C138" s="215" t="s">
        <v>154</v>
      </c>
      <c r="D138" s="215" t="s">
        <v>131</v>
      </c>
      <c r="E138" s="216" t="s">
        <v>155</v>
      </c>
      <c r="F138" s="217" t="s">
        <v>156</v>
      </c>
      <c r="G138" s="218" t="s">
        <v>157</v>
      </c>
      <c r="H138" s="219">
        <v>0.0040000000000000001</v>
      </c>
      <c r="I138" s="220"/>
      <c r="J138" s="221">
        <f>ROUND(I138*H138,2)</f>
        <v>0</v>
      </c>
      <c r="K138" s="217" t="s">
        <v>135</v>
      </c>
      <c r="L138" s="41"/>
      <c r="M138" s="222" t="s">
        <v>1</v>
      </c>
      <c r="N138" s="223" t="s">
        <v>39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136</v>
      </c>
      <c r="AT138" s="226" t="s">
        <v>131</v>
      </c>
      <c r="AU138" s="226" t="s">
        <v>84</v>
      </c>
      <c r="AY138" s="14" t="s">
        <v>128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82</v>
      </c>
      <c r="BK138" s="227">
        <f>ROUND(I138*H138,2)</f>
        <v>0</v>
      </c>
      <c r="BL138" s="14" t="s">
        <v>136</v>
      </c>
      <c r="BM138" s="226" t="s">
        <v>158</v>
      </c>
    </row>
    <row r="139" s="12" customFormat="1" ht="22.8" customHeight="1">
      <c r="A139" s="12"/>
      <c r="B139" s="199"/>
      <c r="C139" s="200"/>
      <c r="D139" s="201" t="s">
        <v>73</v>
      </c>
      <c r="E139" s="213" t="s">
        <v>159</v>
      </c>
      <c r="F139" s="213" t="s">
        <v>160</v>
      </c>
      <c r="G139" s="200"/>
      <c r="H139" s="200"/>
      <c r="I139" s="203"/>
      <c r="J139" s="214">
        <f>BK139</f>
        <v>0</v>
      </c>
      <c r="K139" s="200"/>
      <c r="L139" s="205"/>
      <c r="M139" s="206"/>
      <c r="N139" s="207"/>
      <c r="O139" s="207"/>
      <c r="P139" s="208">
        <f>SUM(P140:P148)</f>
        <v>0</v>
      </c>
      <c r="Q139" s="207"/>
      <c r="R139" s="208">
        <f>SUM(R140:R148)</f>
        <v>0.0015900000000000001</v>
      </c>
      <c r="S139" s="207"/>
      <c r="T139" s="209">
        <f>SUM(T140:T148)</f>
        <v>0.0010399999999999999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84</v>
      </c>
      <c r="AT139" s="211" t="s">
        <v>73</v>
      </c>
      <c r="AU139" s="211" t="s">
        <v>82</v>
      </c>
      <c r="AY139" s="210" t="s">
        <v>128</v>
      </c>
      <c r="BK139" s="212">
        <f>SUM(BK140:BK148)</f>
        <v>0</v>
      </c>
    </row>
    <row r="140" s="2" customFormat="1" ht="24.15" customHeight="1">
      <c r="A140" s="35"/>
      <c r="B140" s="36"/>
      <c r="C140" s="215" t="s">
        <v>161</v>
      </c>
      <c r="D140" s="215" t="s">
        <v>131</v>
      </c>
      <c r="E140" s="216" t="s">
        <v>162</v>
      </c>
      <c r="F140" s="217" t="s">
        <v>163</v>
      </c>
      <c r="G140" s="218" t="s">
        <v>134</v>
      </c>
      <c r="H140" s="219">
        <v>2</v>
      </c>
      <c r="I140" s="220"/>
      <c r="J140" s="221">
        <f>ROUND(I140*H140,2)</f>
        <v>0</v>
      </c>
      <c r="K140" s="217" t="s">
        <v>135</v>
      </c>
      <c r="L140" s="41"/>
      <c r="M140" s="222" t="s">
        <v>1</v>
      </c>
      <c r="N140" s="223" t="s">
        <v>39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136</v>
      </c>
      <c r="AT140" s="226" t="s">
        <v>131</v>
      </c>
      <c r="AU140" s="226" t="s">
        <v>84</v>
      </c>
      <c r="AY140" s="14" t="s">
        <v>128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82</v>
      </c>
      <c r="BK140" s="227">
        <f>ROUND(I140*H140,2)</f>
        <v>0</v>
      </c>
      <c r="BL140" s="14" t="s">
        <v>136</v>
      </c>
      <c r="BM140" s="226" t="s">
        <v>164</v>
      </c>
    </row>
    <row r="141" s="2" customFormat="1" ht="24.15" customHeight="1">
      <c r="A141" s="35"/>
      <c r="B141" s="36"/>
      <c r="C141" s="215" t="s">
        <v>165</v>
      </c>
      <c r="D141" s="215" t="s">
        <v>131</v>
      </c>
      <c r="E141" s="216" t="s">
        <v>166</v>
      </c>
      <c r="F141" s="217" t="s">
        <v>167</v>
      </c>
      <c r="G141" s="218" t="s">
        <v>134</v>
      </c>
      <c r="H141" s="219">
        <v>2</v>
      </c>
      <c r="I141" s="220"/>
      <c r="J141" s="221">
        <f>ROUND(I141*H141,2)</f>
        <v>0</v>
      </c>
      <c r="K141" s="217" t="s">
        <v>135</v>
      </c>
      <c r="L141" s="41"/>
      <c r="M141" s="222" t="s">
        <v>1</v>
      </c>
      <c r="N141" s="223" t="s">
        <v>39</v>
      </c>
      <c r="O141" s="88"/>
      <c r="P141" s="224">
        <f>O141*H141</f>
        <v>0</v>
      </c>
      <c r="Q141" s="224">
        <v>3.0000000000000001E-05</v>
      </c>
      <c r="R141" s="224">
        <f>Q141*H141</f>
        <v>6.0000000000000002E-05</v>
      </c>
      <c r="S141" s="224">
        <v>0.00051999999999999995</v>
      </c>
      <c r="T141" s="225">
        <f>S141*H141</f>
        <v>0.0010399999999999999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136</v>
      </c>
      <c r="AT141" s="226" t="s">
        <v>131</v>
      </c>
      <c r="AU141" s="226" t="s">
        <v>84</v>
      </c>
      <c r="AY141" s="14" t="s">
        <v>128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82</v>
      </c>
      <c r="BK141" s="227">
        <f>ROUND(I141*H141,2)</f>
        <v>0</v>
      </c>
      <c r="BL141" s="14" t="s">
        <v>136</v>
      </c>
      <c r="BM141" s="226" t="s">
        <v>168</v>
      </c>
    </row>
    <row r="142" s="2" customFormat="1" ht="33" customHeight="1">
      <c r="A142" s="35"/>
      <c r="B142" s="36"/>
      <c r="C142" s="215" t="s">
        <v>169</v>
      </c>
      <c r="D142" s="215" t="s">
        <v>131</v>
      </c>
      <c r="E142" s="216" t="s">
        <v>170</v>
      </c>
      <c r="F142" s="217" t="s">
        <v>171</v>
      </c>
      <c r="G142" s="218" t="s">
        <v>140</v>
      </c>
      <c r="H142" s="219">
        <v>1</v>
      </c>
      <c r="I142" s="220"/>
      <c r="J142" s="221">
        <f>ROUND(I142*H142,2)</f>
        <v>0</v>
      </c>
      <c r="K142" s="217" t="s">
        <v>135</v>
      </c>
      <c r="L142" s="41"/>
      <c r="M142" s="222" t="s">
        <v>1</v>
      </c>
      <c r="N142" s="223" t="s">
        <v>39</v>
      </c>
      <c r="O142" s="88"/>
      <c r="P142" s="224">
        <f>O142*H142</f>
        <v>0</v>
      </c>
      <c r="Q142" s="224">
        <v>0.0012600000000000001</v>
      </c>
      <c r="R142" s="224">
        <f>Q142*H142</f>
        <v>0.0012600000000000001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136</v>
      </c>
      <c r="AT142" s="226" t="s">
        <v>131</v>
      </c>
      <c r="AU142" s="226" t="s">
        <v>84</v>
      </c>
      <c r="AY142" s="14" t="s">
        <v>128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82</v>
      </c>
      <c r="BK142" s="227">
        <f>ROUND(I142*H142,2)</f>
        <v>0</v>
      </c>
      <c r="BL142" s="14" t="s">
        <v>136</v>
      </c>
      <c r="BM142" s="226" t="s">
        <v>172</v>
      </c>
    </row>
    <row r="143" s="2" customFormat="1" ht="24.15" customHeight="1">
      <c r="A143" s="35"/>
      <c r="B143" s="36"/>
      <c r="C143" s="215" t="s">
        <v>173</v>
      </c>
      <c r="D143" s="215" t="s">
        <v>131</v>
      </c>
      <c r="E143" s="216" t="s">
        <v>174</v>
      </c>
      <c r="F143" s="217" t="s">
        <v>175</v>
      </c>
      <c r="G143" s="218" t="s">
        <v>176</v>
      </c>
      <c r="H143" s="219">
        <v>1</v>
      </c>
      <c r="I143" s="220"/>
      <c r="J143" s="221">
        <f>ROUND(I143*H143,2)</f>
        <v>0</v>
      </c>
      <c r="K143" s="217" t="s">
        <v>135</v>
      </c>
      <c r="L143" s="41"/>
      <c r="M143" s="222" t="s">
        <v>1</v>
      </c>
      <c r="N143" s="223" t="s">
        <v>39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136</v>
      </c>
      <c r="AT143" s="226" t="s">
        <v>131</v>
      </c>
      <c r="AU143" s="226" t="s">
        <v>84</v>
      </c>
      <c r="AY143" s="14" t="s">
        <v>128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82</v>
      </c>
      <c r="BK143" s="227">
        <f>ROUND(I143*H143,2)</f>
        <v>0</v>
      </c>
      <c r="BL143" s="14" t="s">
        <v>136</v>
      </c>
      <c r="BM143" s="226" t="s">
        <v>177</v>
      </c>
    </row>
    <row r="144" s="2" customFormat="1" ht="55.5" customHeight="1">
      <c r="A144" s="35"/>
      <c r="B144" s="36"/>
      <c r="C144" s="215" t="s">
        <v>178</v>
      </c>
      <c r="D144" s="215" t="s">
        <v>131</v>
      </c>
      <c r="E144" s="216" t="s">
        <v>179</v>
      </c>
      <c r="F144" s="217" t="s">
        <v>180</v>
      </c>
      <c r="G144" s="218" t="s">
        <v>140</v>
      </c>
      <c r="H144" s="219">
        <v>1</v>
      </c>
      <c r="I144" s="220"/>
      <c r="J144" s="221">
        <f>ROUND(I144*H144,2)</f>
        <v>0</v>
      </c>
      <c r="K144" s="217" t="s">
        <v>135</v>
      </c>
      <c r="L144" s="41"/>
      <c r="M144" s="222" t="s">
        <v>1</v>
      </c>
      <c r="N144" s="223" t="s">
        <v>39</v>
      </c>
      <c r="O144" s="88"/>
      <c r="P144" s="224">
        <f>O144*H144</f>
        <v>0</v>
      </c>
      <c r="Q144" s="224">
        <v>0.00010000000000000001</v>
      </c>
      <c r="R144" s="224">
        <f>Q144*H144</f>
        <v>0.00010000000000000001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136</v>
      </c>
      <c r="AT144" s="226" t="s">
        <v>131</v>
      </c>
      <c r="AU144" s="226" t="s">
        <v>84</v>
      </c>
      <c r="AY144" s="14" t="s">
        <v>128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82</v>
      </c>
      <c r="BK144" s="227">
        <f>ROUND(I144*H144,2)</f>
        <v>0</v>
      </c>
      <c r="BL144" s="14" t="s">
        <v>136</v>
      </c>
      <c r="BM144" s="226" t="s">
        <v>181</v>
      </c>
    </row>
    <row r="145" s="2" customFormat="1" ht="24.15" customHeight="1">
      <c r="A145" s="35"/>
      <c r="B145" s="36"/>
      <c r="C145" s="215" t="s">
        <v>8</v>
      </c>
      <c r="D145" s="215" t="s">
        <v>131</v>
      </c>
      <c r="E145" s="216" t="s">
        <v>182</v>
      </c>
      <c r="F145" s="217" t="s">
        <v>183</v>
      </c>
      <c r="G145" s="218" t="s">
        <v>134</v>
      </c>
      <c r="H145" s="219">
        <v>2</v>
      </c>
      <c r="I145" s="220"/>
      <c r="J145" s="221">
        <f>ROUND(I145*H145,2)</f>
        <v>0</v>
      </c>
      <c r="K145" s="217" t="s">
        <v>135</v>
      </c>
      <c r="L145" s="41"/>
      <c r="M145" s="222" t="s">
        <v>1</v>
      </c>
      <c r="N145" s="223" t="s">
        <v>39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136</v>
      </c>
      <c r="AT145" s="226" t="s">
        <v>131</v>
      </c>
      <c r="AU145" s="226" t="s">
        <v>84</v>
      </c>
      <c r="AY145" s="14" t="s">
        <v>128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82</v>
      </c>
      <c r="BK145" s="227">
        <f>ROUND(I145*H145,2)</f>
        <v>0</v>
      </c>
      <c r="BL145" s="14" t="s">
        <v>136</v>
      </c>
      <c r="BM145" s="226" t="s">
        <v>184</v>
      </c>
    </row>
    <row r="146" s="2" customFormat="1" ht="33" customHeight="1">
      <c r="A146" s="35"/>
      <c r="B146" s="36"/>
      <c r="C146" s="215" t="s">
        <v>185</v>
      </c>
      <c r="D146" s="215" t="s">
        <v>131</v>
      </c>
      <c r="E146" s="216" t="s">
        <v>186</v>
      </c>
      <c r="F146" s="217" t="s">
        <v>187</v>
      </c>
      <c r="G146" s="218" t="s">
        <v>134</v>
      </c>
      <c r="H146" s="219">
        <v>1</v>
      </c>
      <c r="I146" s="220"/>
      <c r="J146" s="221">
        <f>ROUND(I146*H146,2)</f>
        <v>0</v>
      </c>
      <c r="K146" s="217" t="s">
        <v>135</v>
      </c>
      <c r="L146" s="41"/>
      <c r="M146" s="222" t="s">
        <v>1</v>
      </c>
      <c r="N146" s="223" t="s">
        <v>39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136</v>
      </c>
      <c r="AT146" s="226" t="s">
        <v>131</v>
      </c>
      <c r="AU146" s="226" t="s">
        <v>84</v>
      </c>
      <c r="AY146" s="14" t="s">
        <v>128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82</v>
      </c>
      <c r="BK146" s="227">
        <f>ROUND(I146*H146,2)</f>
        <v>0</v>
      </c>
      <c r="BL146" s="14" t="s">
        <v>136</v>
      </c>
      <c r="BM146" s="226" t="s">
        <v>188</v>
      </c>
    </row>
    <row r="147" s="2" customFormat="1" ht="24.15" customHeight="1">
      <c r="A147" s="35"/>
      <c r="B147" s="36"/>
      <c r="C147" s="215" t="s">
        <v>189</v>
      </c>
      <c r="D147" s="215" t="s">
        <v>131</v>
      </c>
      <c r="E147" s="216" t="s">
        <v>190</v>
      </c>
      <c r="F147" s="217" t="s">
        <v>191</v>
      </c>
      <c r="G147" s="218" t="s">
        <v>134</v>
      </c>
      <c r="H147" s="219">
        <v>1</v>
      </c>
      <c r="I147" s="220"/>
      <c r="J147" s="221">
        <f>ROUND(I147*H147,2)</f>
        <v>0</v>
      </c>
      <c r="K147" s="217" t="s">
        <v>135</v>
      </c>
      <c r="L147" s="41"/>
      <c r="M147" s="222" t="s">
        <v>1</v>
      </c>
      <c r="N147" s="223" t="s">
        <v>39</v>
      </c>
      <c r="O147" s="88"/>
      <c r="P147" s="224">
        <f>O147*H147</f>
        <v>0</v>
      </c>
      <c r="Q147" s="224">
        <v>0.00017000000000000001</v>
      </c>
      <c r="R147" s="224">
        <f>Q147*H147</f>
        <v>0.00017000000000000001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136</v>
      </c>
      <c r="AT147" s="226" t="s">
        <v>131</v>
      </c>
      <c r="AU147" s="226" t="s">
        <v>84</v>
      </c>
      <c r="AY147" s="14" t="s">
        <v>128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82</v>
      </c>
      <c r="BK147" s="227">
        <f>ROUND(I147*H147,2)</f>
        <v>0</v>
      </c>
      <c r="BL147" s="14" t="s">
        <v>136</v>
      </c>
      <c r="BM147" s="226" t="s">
        <v>192</v>
      </c>
    </row>
    <row r="148" s="2" customFormat="1" ht="44.25" customHeight="1">
      <c r="A148" s="35"/>
      <c r="B148" s="36"/>
      <c r="C148" s="215" t="s">
        <v>193</v>
      </c>
      <c r="D148" s="215" t="s">
        <v>131</v>
      </c>
      <c r="E148" s="216" t="s">
        <v>194</v>
      </c>
      <c r="F148" s="217" t="s">
        <v>195</v>
      </c>
      <c r="G148" s="218" t="s">
        <v>157</v>
      </c>
      <c r="H148" s="219">
        <v>0.002</v>
      </c>
      <c r="I148" s="220"/>
      <c r="J148" s="221">
        <f>ROUND(I148*H148,2)</f>
        <v>0</v>
      </c>
      <c r="K148" s="217" t="s">
        <v>135</v>
      </c>
      <c r="L148" s="41"/>
      <c r="M148" s="222" t="s">
        <v>1</v>
      </c>
      <c r="N148" s="223" t="s">
        <v>39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136</v>
      </c>
      <c r="AT148" s="226" t="s">
        <v>131</v>
      </c>
      <c r="AU148" s="226" t="s">
        <v>84</v>
      </c>
      <c r="AY148" s="14" t="s">
        <v>128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82</v>
      </c>
      <c r="BK148" s="227">
        <f>ROUND(I148*H148,2)</f>
        <v>0</v>
      </c>
      <c r="BL148" s="14" t="s">
        <v>136</v>
      </c>
      <c r="BM148" s="226" t="s">
        <v>196</v>
      </c>
    </row>
    <row r="149" s="12" customFormat="1" ht="22.8" customHeight="1">
      <c r="A149" s="12"/>
      <c r="B149" s="199"/>
      <c r="C149" s="200"/>
      <c r="D149" s="201" t="s">
        <v>73</v>
      </c>
      <c r="E149" s="213" t="s">
        <v>197</v>
      </c>
      <c r="F149" s="213" t="s">
        <v>198</v>
      </c>
      <c r="G149" s="200"/>
      <c r="H149" s="200"/>
      <c r="I149" s="203"/>
      <c r="J149" s="214">
        <f>BK149</f>
        <v>0</v>
      </c>
      <c r="K149" s="200"/>
      <c r="L149" s="205"/>
      <c r="M149" s="206"/>
      <c r="N149" s="207"/>
      <c r="O149" s="207"/>
      <c r="P149" s="208">
        <f>SUM(P150:P156)</f>
        <v>0</v>
      </c>
      <c r="Q149" s="207"/>
      <c r="R149" s="208">
        <f>SUM(R150:R156)</f>
        <v>0.0098300000000000002</v>
      </c>
      <c r="S149" s="207"/>
      <c r="T149" s="209">
        <f>SUM(T150:T156)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0" t="s">
        <v>84</v>
      </c>
      <c r="AT149" s="211" t="s">
        <v>73</v>
      </c>
      <c r="AU149" s="211" t="s">
        <v>82</v>
      </c>
      <c r="AY149" s="210" t="s">
        <v>128</v>
      </c>
      <c r="BK149" s="212">
        <f>SUM(BK150:BK156)</f>
        <v>0</v>
      </c>
    </row>
    <row r="150" s="2" customFormat="1" ht="33" customHeight="1">
      <c r="A150" s="35"/>
      <c r="B150" s="36"/>
      <c r="C150" s="215" t="s">
        <v>136</v>
      </c>
      <c r="D150" s="215" t="s">
        <v>131</v>
      </c>
      <c r="E150" s="216" t="s">
        <v>199</v>
      </c>
      <c r="F150" s="217" t="s">
        <v>200</v>
      </c>
      <c r="G150" s="218" t="s">
        <v>140</v>
      </c>
      <c r="H150" s="219">
        <v>2</v>
      </c>
      <c r="I150" s="220"/>
      <c r="J150" s="221">
        <f>ROUND(I150*H150,2)</f>
        <v>0</v>
      </c>
      <c r="K150" s="217" t="s">
        <v>135</v>
      </c>
      <c r="L150" s="41"/>
      <c r="M150" s="222" t="s">
        <v>1</v>
      </c>
      <c r="N150" s="223" t="s">
        <v>39</v>
      </c>
      <c r="O150" s="88"/>
      <c r="P150" s="224">
        <f>O150*H150</f>
        <v>0</v>
      </c>
      <c r="Q150" s="224">
        <v>0.0027000000000000001</v>
      </c>
      <c r="R150" s="224">
        <f>Q150*H150</f>
        <v>0.0054000000000000003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136</v>
      </c>
      <c r="AT150" s="226" t="s">
        <v>131</v>
      </c>
      <c r="AU150" s="226" t="s">
        <v>84</v>
      </c>
      <c r="AY150" s="14" t="s">
        <v>128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82</v>
      </c>
      <c r="BK150" s="227">
        <f>ROUND(I150*H150,2)</f>
        <v>0</v>
      </c>
      <c r="BL150" s="14" t="s">
        <v>136</v>
      </c>
      <c r="BM150" s="226" t="s">
        <v>201</v>
      </c>
    </row>
    <row r="151" s="2" customFormat="1" ht="37.8" customHeight="1">
      <c r="A151" s="35"/>
      <c r="B151" s="36"/>
      <c r="C151" s="215" t="s">
        <v>202</v>
      </c>
      <c r="D151" s="215" t="s">
        <v>131</v>
      </c>
      <c r="E151" s="216" t="s">
        <v>203</v>
      </c>
      <c r="F151" s="217" t="s">
        <v>204</v>
      </c>
      <c r="G151" s="218" t="s">
        <v>176</v>
      </c>
      <c r="H151" s="219">
        <v>1</v>
      </c>
      <c r="I151" s="220"/>
      <c r="J151" s="221">
        <f>ROUND(I151*H151,2)</f>
        <v>0</v>
      </c>
      <c r="K151" s="217" t="s">
        <v>135</v>
      </c>
      <c r="L151" s="41"/>
      <c r="M151" s="222" t="s">
        <v>1</v>
      </c>
      <c r="N151" s="223" t="s">
        <v>39</v>
      </c>
      <c r="O151" s="88"/>
      <c r="P151" s="224">
        <f>O151*H151</f>
        <v>0</v>
      </c>
      <c r="Q151" s="224">
        <v>0.0032499999999999999</v>
      </c>
      <c r="R151" s="224">
        <f>Q151*H151</f>
        <v>0.0032499999999999999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136</v>
      </c>
      <c r="AT151" s="226" t="s">
        <v>131</v>
      </c>
      <c r="AU151" s="226" t="s">
        <v>84</v>
      </c>
      <c r="AY151" s="14" t="s">
        <v>128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82</v>
      </c>
      <c r="BK151" s="227">
        <f>ROUND(I151*H151,2)</f>
        <v>0</v>
      </c>
      <c r="BL151" s="14" t="s">
        <v>136</v>
      </c>
      <c r="BM151" s="226" t="s">
        <v>205</v>
      </c>
    </row>
    <row r="152" s="2" customFormat="1" ht="24.15" customHeight="1">
      <c r="A152" s="35"/>
      <c r="B152" s="36"/>
      <c r="C152" s="215" t="s">
        <v>206</v>
      </c>
      <c r="D152" s="215" t="s">
        <v>131</v>
      </c>
      <c r="E152" s="216" t="s">
        <v>207</v>
      </c>
      <c r="F152" s="217" t="s">
        <v>208</v>
      </c>
      <c r="G152" s="218" t="s">
        <v>134</v>
      </c>
      <c r="H152" s="219">
        <v>1</v>
      </c>
      <c r="I152" s="220"/>
      <c r="J152" s="221">
        <f>ROUND(I152*H152,2)</f>
        <v>0</v>
      </c>
      <c r="K152" s="217" t="s">
        <v>135</v>
      </c>
      <c r="L152" s="41"/>
      <c r="M152" s="222" t="s">
        <v>1</v>
      </c>
      <c r="N152" s="223" t="s">
        <v>39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136</v>
      </c>
      <c r="AT152" s="226" t="s">
        <v>131</v>
      </c>
      <c r="AU152" s="226" t="s">
        <v>84</v>
      </c>
      <c r="AY152" s="14" t="s">
        <v>128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82</v>
      </c>
      <c r="BK152" s="227">
        <f>ROUND(I152*H152,2)</f>
        <v>0</v>
      </c>
      <c r="BL152" s="14" t="s">
        <v>136</v>
      </c>
      <c r="BM152" s="226" t="s">
        <v>209</v>
      </c>
    </row>
    <row r="153" s="2" customFormat="1" ht="24.15" customHeight="1">
      <c r="A153" s="35"/>
      <c r="B153" s="36"/>
      <c r="C153" s="215" t="s">
        <v>210</v>
      </c>
      <c r="D153" s="215" t="s">
        <v>131</v>
      </c>
      <c r="E153" s="216" t="s">
        <v>211</v>
      </c>
      <c r="F153" s="217" t="s">
        <v>212</v>
      </c>
      <c r="G153" s="218" t="s">
        <v>140</v>
      </c>
      <c r="H153" s="219">
        <v>2</v>
      </c>
      <c r="I153" s="220"/>
      <c r="J153" s="221">
        <f>ROUND(I153*H153,2)</f>
        <v>0</v>
      </c>
      <c r="K153" s="217" t="s">
        <v>135</v>
      </c>
      <c r="L153" s="41"/>
      <c r="M153" s="222" t="s">
        <v>1</v>
      </c>
      <c r="N153" s="223" t="s">
        <v>39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136</v>
      </c>
      <c r="AT153" s="226" t="s">
        <v>131</v>
      </c>
      <c r="AU153" s="226" t="s">
        <v>84</v>
      </c>
      <c r="AY153" s="14" t="s">
        <v>128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82</v>
      </c>
      <c r="BK153" s="227">
        <f>ROUND(I153*H153,2)</f>
        <v>0</v>
      </c>
      <c r="BL153" s="14" t="s">
        <v>136</v>
      </c>
      <c r="BM153" s="226" t="s">
        <v>213</v>
      </c>
    </row>
    <row r="154" s="2" customFormat="1" ht="24.15" customHeight="1">
      <c r="A154" s="35"/>
      <c r="B154" s="36"/>
      <c r="C154" s="215" t="s">
        <v>214</v>
      </c>
      <c r="D154" s="215" t="s">
        <v>131</v>
      </c>
      <c r="E154" s="216" t="s">
        <v>215</v>
      </c>
      <c r="F154" s="217" t="s">
        <v>216</v>
      </c>
      <c r="G154" s="218" t="s">
        <v>134</v>
      </c>
      <c r="H154" s="219">
        <v>1</v>
      </c>
      <c r="I154" s="220"/>
      <c r="J154" s="221">
        <f>ROUND(I154*H154,2)</f>
        <v>0</v>
      </c>
      <c r="K154" s="217" t="s">
        <v>135</v>
      </c>
      <c r="L154" s="41"/>
      <c r="M154" s="222" t="s">
        <v>1</v>
      </c>
      <c r="N154" s="223" t="s">
        <v>39</v>
      </c>
      <c r="O154" s="88"/>
      <c r="P154" s="224">
        <f>O154*H154</f>
        <v>0</v>
      </c>
      <c r="Q154" s="224">
        <v>0.00025000000000000001</v>
      </c>
      <c r="R154" s="224">
        <f>Q154*H154</f>
        <v>0.00025000000000000001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136</v>
      </c>
      <c r="AT154" s="226" t="s">
        <v>131</v>
      </c>
      <c r="AU154" s="226" t="s">
        <v>84</v>
      </c>
      <c r="AY154" s="14" t="s">
        <v>128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82</v>
      </c>
      <c r="BK154" s="227">
        <f>ROUND(I154*H154,2)</f>
        <v>0</v>
      </c>
      <c r="BL154" s="14" t="s">
        <v>136</v>
      </c>
      <c r="BM154" s="226" t="s">
        <v>217</v>
      </c>
    </row>
    <row r="155" s="2" customFormat="1" ht="33" customHeight="1">
      <c r="A155" s="35"/>
      <c r="B155" s="36"/>
      <c r="C155" s="215" t="s">
        <v>7</v>
      </c>
      <c r="D155" s="215" t="s">
        <v>131</v>
      </c>
      <c r="E155" s="216" t="s">
        <v>218</v>
      </c>
      <c r="F155" s="217" t="s">
        <v>219</v>
      </c>
      <c r="G155" s="218" t="s">
        <v>134</v>
      </c>
      <c r="H155" s="219">
        <v>1</v>
      </c>
      <c r="I155" s="220"/>
      <c r="J155" s="221">
        <f>ROUND(I155*H155,2)</f>
        <v>0</v>
      </c>
      <c r="K155" s="217" t="s">
        <v>135</v>
      </c>
      <c r="L155" s="41"/>
      <c r="M155" s="222" t="s">
        <v>1</v>
      </c>
      <c r="N155" s="223" t="s">
        <v>39</v>
      </c>
      <c r="O155" s="88"/>
      <c r="P155" s="224">
        <f>O155*H155</f>
        <v>0</v>
      </c>
      <c r="Q155" s="224">
        <v>0.00093000000000000005</v>
      </c>
      <c r="R155" s="224">
        <f>Q155*H155</f>
        <v>0.00093000000000000005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136</v>
      </c>
      <c r="AT155" s="226" t="s">
        <v>131</v>
      </c>
      <c r="AU155" s="226" t="s">
        <v>84</v>
      </c>
      <c r="AY155" s="14" t="s">
        <v>128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82</v>
      </c>
      <c r="BK155" s="227">
        <f>ROUND(I155*H155,2)</f>
        <v>0</v>
      </c>
      <c r="BL155" s="14" t="s">
        <v>136</v>
      </c>
      <c r="BM155" s="226" t="s">
        <v>220</v>
      </c>
    </row>
    <row r="156" s="2" customFormat="1" ht="44.25" customHeight="1">
      <c r="A156" s="35"/>
      <c r="B156" s="36"/>
      <c r="C156" s="215" t="s">
        <v>221</v>
      </c>
      <c r="D156" s="215" t="s">
        <v>131</v>
      </c>
      <c r="E156" s="216" t="s">
        <v>222</v>
      </c>
      <c r="F156" s="217" t="s">
        <v>223</v>
      </c>
      <c r="G156" s="218" t="s">
        <v>157</v>
      </c>
      <c r="H156" s="219">
        <v>0.01</v>
      </c>
      <c r="I156" s="220"/>
      <c r="J156" s="221">
        <f>ROUND(I156*H156,2)</f>
        <v>0</v>
      </c>
      <c r="K156" s="217" t="s">
        <v>135</v>
      </c>
      <c r="L156" s="41"/>
      <c r="M156" s="222" t="s">
        <v>1</v>
      </c>
      <c r="N156" s="223" t="s">
        <v>39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136</v>
      </c>
      <c r="AT156" s="226" t="s">
        <v>131</v>
      </c>
      <c r="AU156" s="226" t="s">
        <v>84</v>
      </c>
      <c r="AY156" s="14" t="s">
        <v>128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82</v>
      </c>
      <c r="BK156" s="227">
        <f>ROUND(I156*H156,2)</f>
        <v>0</v>
      </c>
      <c r="BL156" s="14" t="s">
        <v>136</v>
      </c>
      <c r="BM156" s="226" t="s">
        <v>224</v>
      </c>
    </row>
    <row r="157" s="12" customFormat="1" ht="22.8" customHeight="1">
      <c r="A157" s="12"/>
      <c r="B157" s="199"/>
      <c r="C157" s="200"/>
      <c r="D157" s="201" t="s">
        <v>73</v>
      </c>
      <c r="E157" s="213" t="s">
        <v>225</v>
      </c>
      <c r="F157" s="213" t="s">
        <v>226</v>
      </c>
      <c r="G157" s="200"/>
      <c r="H157" s="200"/>
      <c r="I157" s="203"/>
      <c r="J157" s="214">
        <f>BK157</f>
        <v>0</v>
      </c>
      <c r="K157" s="200"/>
      <c r="L157" s="205"/>
      <c r="M157" s="206"/>
      <c r="N157" s="207"/>
      <c r="O157" s="207"/>
      <c r="P157" s="208">
        <f>SUM(P158:P168)</f>
        <v>0</v>
      </c>
      <c r="Q157" s="207"/>
      <c r="R157" s="208">
        <f>SUM(R158:R168)</f>
        <v>0.24415000000000001</v>
      </c>
      <c r="S157" s="207"/>
      <c r="T157" s="209">
        <f>SUM(T158:T168)</f>
        <v>0.22625000000000001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0" t="s">
        <v>84</v>
      </c>
      <c r="AT157" s="211" t="s">
        <v>73</v>
      </c>
      <c r="AU157" s="211" t="s">
        <v>82</v>
      </c>
      <c r="AY157" s="210" t="s">
        <v>128</v>
      </c>
      <c r="BK157" s="212">
        <f>SUM(BK158:BK168)</f>
        <v>0</v>
      </c>
    </row>
    <row r="158" s="2" customFormat="1" ht="24.15" customHeight="1">
      <c r="A158" s="35"/>
      <c r="B158" s="36"/>
      <c r="C158" s="215" t="s">
        <v>227</v>
      </c>
      <c r="D158" s="215" t="s">
        <v>131</v>
      </c>
      <c r="E158" s="216" t="s">
        <v>228</v>
      </c>
      <c r="F158" s="217" t="s">
        <v>229</v>
      </c>
      <c r="G158" s="218" t="s">
        <v>134</v>
      </c>
      <c r="H158" s="219">
        <v>1</v>
      </c>
      <c r="I158" s="220"/>
      <c r="J158" s="221">
        <f>ROUND(I158*H158,2)</f>
        <v>0</v>
      </c>
      <c r="K158" s="217" t="s">
        <v>135</v>
      </c>
      <c r="L158" s="41"/>
      <c r="M158" s="222" t="s">
        <v>1</v>
      </c>
      <c r="N158" s="223" t="s">
        <v>39</v>
      </c>
      <c r="O158" s="88"/>
      <c r="P158" s="224">
        <f>O158*H158</f>
        <v>0</v>
      </c>
      <c r="Q158" s="224">
        <v>0.00017000000000000001</v>
      </c>
      <c r="R158" s="224">
        <f>Q158*H158</f>
        <v>0.00017000000000000001</v>
      </c>
      <c r="S158" s="224">
        <v>0.22625000000000001</v>
      </c>
      <c r="T158" s="225">
        <f>S158*H158</f>
        <v>0.22625000000000001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136</v>
      </c>
      <c r="AT158" s="226" t="s">
        <v>131</v>
      </c>
      <c r="AU158" s="226" t="s">
        <v>84</v>
      </c>
      <c r="AY158" s="14" t="s">
        <v>128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82</v>
      </c>
      <c r="BK158" s="227">
        <f>ROUND(I158*H158,2)</f>
        <v>0</v>
      </c>
      <c r="BL158" s="14" t="s">
        <v>136</v>
      </c>
      <c r="BM158" s="226" t="s">
        <v>230</v>
      </c>
    </row>
    <row r="159" s="2" customFormat="1" ht="33" customHeight="1">
      <c r="A159" s="35"/>
      <c r="B159" s="36"/>
      <c r="C159" s="215" t="s">
        <v>231</v>
      </c>
      <c r="D159" s="215" t="s">
        <v>131</v>
      </c>
      <c r="E159" s="216" t="s">
        <v>232</v>
      </c>
      <c r="F159" s="217" t="s">
        <v>233</v>
      </c>
      <c r="G159" s="218" t="s">
        <v>176</v>
      </c>
      <c r="H159" s="219">
        <v>1</v>
      </c>
      <c r="I159" s="220"/>
      <c r="J159" s="221">
        <f>ROUND(I159*H159,2)</f>
        <v>0</v>
      </c>
      <c r="K159" s="217" t="s">
        <v>135</v>
      </c>
      <c r="L159" s="41"/>
      <c r="M159" s="222" t="s">
        <v>1</v>
      </c>
      <c r="N159" s="223" t="s">
        <v>39</v>
      </c>
      <c r="O159" s="88"/>
      <c r="P159" s="224">
        <f>O159*H159</f>
        <v>0</v>
      </c>
      <c r="Q159" s="224">
        <v>0.057320000000000003</v>
      </c>
      <c r="R159" s="224">
        <f>Q159*H159</f>
        <v>0.057320000000000003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136</v>
      </c>
      <c r="AT159" s="226" t="s">
        <v>131</v>
      </c>
      <c r="AU159" s="226" t="s">
        <v>84</v>
      </c>
      <c r="AY159" s="14" t="s">
        <v>128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82</v>
      </c>
      <c r="BK159" s="227">
        <f>ROUND(I159*H159,2)</f>
        <v>0</v>
      </c>
      <c r="BL159" s="14" t="s">
        <v>136</v>
      </c>
      <c r="BM159" s="226" t="s">
        <v>234</v>
      </c>
    </row>
    <row r="160" s="2" customFormat="1" ht="24.15" customHeight="1">
      <c r="A160" s="35"/>
      <c r="B160" s="36"/>
      <c r="C160" s="215" t="s">
        <v>235</v>
      </c>
      <c r="D160" s="215" t="s">
        <v>131</v>
      </c>
      <c r="E160" s="216" t="s">
        <v>236</v>
      </c>
      <c r="F160" s="217" t="s">
        <v>237</v>
      </c>
      <c r="G160" s="218" t="s">
        <v>176</v>
      </c>
      <c r="H160" s="219">
        <v>1</v>
      </c>
      <c r="I160" s="220"/>
      <c r="J160" s="221">
        <f>ROUND(I160*H160,2)</f>
        <v>0</v>
      </c>
      <c r="K160" s="217" t="s">
        <v>1</v>
      </c>
      <c r="L160" s="41"/>
      <c r="M160" s="222" t="s">
        <v>1</v>
      </c>
      <c r="N160" s="223" t="s">
        <v>39</v>
      </c>
      <c r="O160" s="88"/>
      <c r="P160" s="224">
        <f>O160*H160</f>
        <v>0</v>
      </c>
      <c r="Q160" s="224">
        <v>0.030519999999999999</v>
      </c>
      <c r="R160" s="224">
        <f>Q160*H160</f>
        <v>0.030519999999999999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136</v>
      </c>
      <c r="AT160" s="226" t="s">
        <v>131</v>
      </c>
      <c r="AU160" s="226" t="s">
        <v>84</v>
      </c>
      <c r="AY160" s="14" t="s">
        <v>128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82</v>
      </c>
      <c r="BK160" s="227">
        <f>ROUND(I160*H160,2)</f>
        <v>0</v>
      </c>
      <c r="BL160" s="14" t="s">
        <v>136</v>
      </c>
      <c r="BM160" s="226" t="s">
        <v>238</v>
      </c>
    </row>
    <row r="161" s="2" customFormat="1" ht="24.15" customHeight="1">
      <c r="A161" s="35"/>
      <c r="B161" s="36"/>
      <c r="C161" s="215" t="s">
        <v>239</v>
      </c>
      <c r="D161" s="215" t="s">
        <v>131</v>
      </c>
      <c r="E161" s="216" t="s">
        <v>240</v>
      </c>
      <c r="F161" s="217" t="s">
        <v>241</v>
      </c>
      <c r="G161" s="218" t="s">
        <v>176</v>
      </c>
      <c r="H161" s="219">
        <v>1</v>
      </c>
      <c r="I161" s="220"/>
      <c r="J161" s="221">
        <f>ROUND(I161*H161,2)</f>
        <v>0</v>
      </c>
      <c r="K161" s="217" t="s">
        <v>1</v>
      </c>
      <c r="L161" s="41"/>
      <c r="M161" s="222" t="s">
        <v>1</v>
      </c>
      <c r="N161" s="223" t="s">
        <v>39</v>
      </c>
      <c r="O161" s="88"/>
      <c r="P161" s="224">
        <f>O161*H161</f>
        <v>0</v>
      </c>
      <c r="Q161" s="224">
        <v>0.030519999999999999</v>
      </c>
      <c r="R161" s="224">
        <f>Q161*H161</f>
        <v>0.030519999999999999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136</v>
      </c>
      <c r="AT161" s="226" t="s">
        <v>131</v>
      </c>
      <c r="AU161" s="226" t="s">
        <v>84</v>
      </c>
      <c r="AY161" s="14" t="s">
        <v>128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82</v>
      </c>
      <c r="BK161" s="227">
        <f>ROUND(I161*H161,2)</f>
        <v>0</v>
      </c>
      <c r="BL161" s="14" t="s">
        <v>136</v>
      </c>
      <c r="BM161" s="226" t="s">
        <v>242</v>
      </c>
    </row>
    <row r="162" s="2" customFormat="1" ht="16.5" customHeight="1">
      <c r="A162" s="35"/>
      <c r="B162" s="36"/>
      <c r="C162" s="215" t="s">
        <v>243</v>
      </c>
      <c r="D162" s="215" t="s">
        <v>131</v>
      </c>
      <c r="E162" s="216" t="s">
        <v>244</v>
      </c>
      <c r="F162" s="217" t="s">
        <v>245</v>
      </c>
      <c r="G162" s="218" t="s">
        <v>176</v>
      </c>
      <c r="H162" s="219">
        <v>1</v>
      </c>
      <c r="I162" s="220"/>
      <c r="J162" s="221">
        <f>ROUND(I162*H162,2)</f>
        <v>0</v>
      </c>
      <c r="K162" s="217" t="s">
        <v>1</v>
      </c>
      <c r="L162" s="41"/>
      <c r="M162" s="222" t="s">
        <v>1</v>
      </c>
      <c r="N162" s="223" t="s">
        <v>39</v>
      </c>
      <c r="O162" s="88"/>
      <c r="P162" s="224">
        <f>O162*H162</f>
        <v>0</v>
      </c>
      <c r="Q162" s="224">
        <v>0.030519999999999999</v>
      </c>
      <c r="R162" s="224">
        <f>Q162*H162</f>
        <v>0.030519999999999999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136</v>
      </c>
      <c r="AT162" s="226" t="s">
        <v>131</v>
      </c>
      <c r="AU162" s="226" t="s">
        <v>84</v>
      </c>
      <c r="AY162" s="14" t="s">
        <v>128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82</v>
      </c>
      <c r="BK162" s="227">
        <f>ROUND(I162*H162,2)</f>
        <v>0</v>
      </c>
      <c r="BL162" s="14" t="s">
        <v>136</v>
      </c>
      <c r="BM162" s="226" t="s">
        <v>246</v>
      </c>
    </row>
    <row r="163" s="2" customFormat="1" ht="24.15" customHeight="1">
      <c r="A163" s="35"/>
      <c r="B163" s="36"/>
      <c r="C163" s="215" t="s">
        <v>247</v>
      </c>
      <c r="D163" s="215" t="s">
        <v>131</v>
      </c>
      <c r="E163" s="216" t="s">
        <v>248</v>
      </c>
      <c r="F163" s="217" t="s">
        <v>249</v>
      </c>
      <c r="G163" s="218" t="s">
        <v>176</v>
      </c>
      <c r="H163" s="219">
        <v>1</v>
      </c>
      <c r="I163" s="220"/>
      <c r="J163" s="221">
        <f>ROUND(I163*H163,2)</f>
        <v>0</v>
      </c>
      <c r="K163" s="217" t="s">
        <v>1</v>
      </c>
      <c r="L163" s="41"/>
      <c r="M163" s="222" t="s">
        <v>1</v>
      </c>
      <c r="N163" s="223" t="s">
        <v>39</v>
      </c>
      <c r="O163" s="88"/>
      <c r="P163" s="224">
        <f>O163*H163</f>
        <v>0</v>
      </c>
      <c r="Q163" s="224">
        <v>0.030519999999999999</v>
      </c>
      <c r="R163" s="224">
        <f>Q163*H163</f>
        <v>0.030519999999999999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136</v>
      </c>
      <c r="AT163" s="226" t="s">
        <v>131</v>
      </c>
      <c r="AU163" s="226" t="s">
        <v>84</v>
      </c>
      <c r="AY163" s="14" t="s">
        <v>128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82</v>
      </c>
      <c r="BK163" s="227">
        <f>ROUND(I163*H163,2)</f>
        <v>0</v>
      </c>
      <c r="BL163" s="14" t="s">
        <v>136</v>
      </c>
      <c r="BM163" s="226" t="s">
        <v>250</v>
      </c>
    </row>
    <row r="164" s="2" customFormat="1" ht="24.15" customHeight="1">
      <c r="A164" s="35"/>
      <c r="B164" s="36"/>
      <c r="C164" s="215" t="s">
        <v>251</v>
      </c>
      <c r="D164" s="215" t="s">
        <v>131</v>
      </c>
      <c r="E164" s="216" t="s">
        <v>252</v>
      </c>
      <c r="F164" s="217" t="s">
        <v>253</v>
      </c>
      <c r="G164" s="218" t="s">
        <v>176</v>
      </c>
      <c r="H164" s="219">
        <v>1</v>
      </c>
      <c r="I164" s="220"/>
      <c r="J164" s="221">
        <f>ROUND(I164*H164,2)</f>
        <v>0</v>
      </c>
      <c r="K164" s="217" t="s">
        <v>1</v>
      </c>
      <c r="L164" s="41"/>
      <c r="M164" s="222" t="s">
        <v>1</v>
      </c>
      <c r="N164" s="223" t="s">
        <v>39</v>
      </c>
      <c r="O164" s="88"/>
      <c r="P164" s="224">
        <f>O164*H164</f>
        <v>0</v>
      </c>
      <c r="Q164" s="224">
        <v>0.030519999999999999</v>
      </c>
      <c r="R164" s="224">
        <f>Q164*H164</f>
        <v>0.030519999999999999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136</v>
      </c>
      <c r="AT164" s="226" t="s">
        <v>131</v>
      </c>
      <c r="AU164" s="226" t="s">
        <v>84</v>
      </c>
      <c r="AY164" s="14" t="s">
        <v>128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82</v>
      </c>
      <c r="BK164" s="227">
        <f>ROUND(I164*H164,2)</f>
        <v>0</v>
      </c>
      <c r="BL164" s="14" t="s">
        <v>136</v>
      </c>
      <c r="BM164" s="226" t="s">
        <v>254</v>
      </c>
    </row>
    <row r="165" s="2" customFormat="1" ht="24.15" customHeight="1">
      <c r="A165" s="35"/>
      <c r="B165" s="36"/>
      <c r="C165" s="215" t="s">
        <v>255</v>
      </c>
      <c r="D165" s="215" t="s">
        <v>131</v>
      </c>
      <c r="E165" s="216" t="s">
        <v>256</v>
      </c>
      <c r="F165" s="217" t="s">
        <v>257</v>
      </c>
      <c r="G165" s="218" t="s">
        <v>176</v>
      </c>
      <c r="H165" s="219">
        <v>1</v>
      </c>
      <c r="I165" s="220"/>
      <c r="J165" s="221">
        <f>ROUND(I165*H165,2)</f>
        <v>0</v>
      </c>
      <c r="K165" s="217" t="s">
        <v>1</v>
      </c>
      <c r="L165" s="41"/>
      <c r="M165" s="222" t="s">
        <v>1</v>
      </c>
      <c r="N165" s="223" t="s">
        <v>39</v>
      </c>
      <c r="O165" s="88"/>
      <c r="P165" s="224">
        <f>O165*H165</f>
        <v>0</v>
      </c>
      <c r="Q165" s="224">
        <v>0.030519999999999999</v>
      </c>
      <c r="R165" s="224">
        <f>Q165*H165</f>
        <v>0.030519999999999999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136</v>
      </c>
      <c r="AT165" s="226" t="s">
        <v>131</v>
      </c>
      <c r="AU165" s="226" t="s">
        <v>84</v>
      </c>
      <c r="AY165" s="14" t="s">
        <v>128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82</v>
      </c>
      <c r="BK165" s="227">
        <f>ROUND(I165*H165,2)</f>
        <v>0</v>
      </c>
      <c r="BL165" s="14" t="s">
        <v>136</v>
      </c>
      <c r="BM165" s="226" t="s">
        <v>258</v>
      </c>
    </row>
    <row r="166" s="2" customFormat="1" ht="66.75" customHeight="1">
      <c r="A166" s="35"/>
      <c r="B166" s="36"/>
      <c r="C166" s="215" t="s">
        <v>259</v>
      </c>
      <c r="D166" s="215" t="s">
        <v>131</v>
      </c>
      <c r="E166" s="216" t="s">
        <v>260</v>
      </c>
      <c r="F166" s="217" t="s">
        <v>261</v>
      </c>
      <c r="G166" s="218" t="s">
        <v>176</v>
      </c>
      <c r="H166" s="219">
        <v>1</v>
      </c>
      <c r="I166" s="220"/>
      <c r="J166" s="221">
        <f>ROUND(I166*H166,2)</f>
        <v>0</v>
      </c>
      <c r="K166" s="217" t="s">
        <v>135</v>
      </c>
      <c r="L166" s="41"/>
      <c r="M166" s="222" t="s">
        <v>1</v>
      </c>
      <c r="N166" s="223" t="s">
        <v>39</v>
      </c>
      <c r="O166" s="88"/>
      <c r="P166" s="224">
        <f>O166*H166</f>
        <v>0</v>
      </c>
      <c r="Q166" s="224">
        <v>0.00089999999999999998</v>
      </c>
      <c r="R166" s="224">
        <f>Q166*H166</f>
        <v>0.00089999999999999998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136</v>
      </c>
      <c r="AT166" s="226" t="s">
        <v>131</v>
      </c>
      <c r="AU166" s="226" t="s">
        <v>84</v>
      </c>
      <c r="AY166" s="14" t="s">
        <v>128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82</v>
      </c>
      <c r="BK166" s="227">
        <f>ROUND(I166*H166,2)</f>
        <v>0</v>
      </c>
      <c r="BL166" s="14" t="s">
        <v>136</v>
      </c>
      <c r="BM166" s="226" t="s">
        <v>262</v>
      </c>
    </row>
    <row r="167" s="2" customFormat="1" ht="24.15" customHeight="1">
      <c r="A167" s="35"/>
      <c r="B167" s="36"/>
      <c r="C167" s="215" t="s">
        <v>263</v>
      </c>
      <c r="D167" s="215" t="s">
        <v>131</v>
      </c>
      <c r="E167" s="216" t="s">
        <v>264</v>
      </c>
      <c r="F167" s="217" t="s">
        <v>265</v>
      </c>
      <c r="G167" s="218" t="s">
        <v>140</v>
      </c>
      <c r="H167" s="219">
        <v>6</v>
      </c>
      <c r="I167" s="220"/>
      <c r="J167" s="221">
        <f>ROUND(I167*H167,2)</f>
        <v>0</v>
      </c>
      <c r="K167" s="217" t="s">
        <v>135</v>
      </c>
      <c r="L167" s="41"/>
      <c r="M167" s="222" t="s">
        <v>1</v>
      </c>
      <c r="N167" s="223" t="s">
        <v>39</v>
      </c>
      <c r="O167" s="88"/>
      <c r="P167" s="224">
        <f>O167*H167</f>
        <v>0</v>
      </c>
      <c r="Q167" s="224">
        <v>0.00044000000000000002</v>
      </c>
      <c r="R167" s="224">
        <f>Q167*H167</f>
        <v>0.00264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136</v>
      </c>
      <c r="AT167" s="226" t="s">
        <v>131</v>
      </c>
      <c r="AU167" s="226" t="s">
        <v>84</v>
      </c>
      <c r="AY167" s="14" t="s">
        <v>128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82</v>
      </c>
      <c r="BK167" s="227">
        <f>ROUND(I167*H167,2)</f>
        <v>0</v>
      </c>
      <c r="BL167" s="14" t="s">
        <v>136</v>
      </c>
      <c r="BM167" s="226" t="s">
        <v>266</v>
      </c>
    </row>
    <row r="168" s="2" customFormat="1" ht="44.25" customHeight="1">
      <c r="A168" s="35"/>
      <c r="B168" s="36"/>
      <c r="C168" s="215" t="s">
        <v>267</v>
      </c>
      <c r="D168" s="215" t="s">
        <v>131</v>
      </c>
      <c r="E168" s="216" t="s">
        <v>268</v>
      </c>
      <c r="F168" s="217" t="s">
        <v>269</v>
      </c>
      <c r="G168" s="218" t="s">
        <v>157</v>
      </c>
      <c r="H168" s="219">
        <v>0.244</v>
      </c>
      <c r="I168" s="220"/>
      <c r="J168" s="221">
        <f>ROUND(I168*H168,2)</f>
        <v>0</v>
      </c>
      <c r="K168" s="217" t="s">
        <v>135</v>
      </c>
      <c r="L168" s="41"/>
      <c r="M168" s="222" t="s">
        <v>1</v>
      </c>
      <c r="N168" s="223" t="s">
        <v>39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136</v>
      </c>
      <c r="AT168" s="226" t="s">
        <v>131</v>
      </c>
      <c r="AU168" s="226" t="s">
        <v>84</v>
      </c>
      <c r="AY168" s="14" t="s">
        <v>128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82</v>
      </c>
      <c r="BK168" s="227">
        <f>ROUND(I168*H168,2)</f>
        <v>0</v>
      </c>
      <c r="BL168" s="14" t="s">
        <v>136</v>
      </c>
      <c r="BM168" s="226" t="s">
        <v>270</v>
      </c>
    </row>
    <row r="169" s="12" customFormat="1" ht="22.8" customHeight="1">
      <c r="A169" s="12"/>
      <c r="B169" s="199"/>
      <c r="C169" s="200"/>
      <c r="D169" s="201" t="s">
        <v>73</v>
      </c>
      <c r="E169" s="213" t="s">
        <v>271</v>
      </c>
      <c r="F169" s="213" t="s">
        <v>272</v>
      </c>
      <c r="G169" s="200"/>
      <c r="H169" s="200"/>
      <c r="I169" s="203"/>
      <c r="J169" s="214">
        <f>BK169</f>
        <v>0</v>
      </c>
      <c r="K169" s="200"/>
      <c r="L169" s="205"/>
      <c r="M169" s="206"/>
      <c r="N169" s="207"/>
      <c r="O169" s="207"/>
      <c r="P169" s="208">
        <f>SUM(P170:P174)</f>
        <v>0</v>
      </c>
      <c r="Q169" s="207"/>
      <c r="R169" s="208">
        <f>SUM(R170:R174)</f>
        <v>0.00247</v>
      </c>
      <c r="S169" s="207"/>
      <c r="T169" s="209">
        <f>SUM(T170:T174)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0" t="s">
        <v>84</v>
      </c>
      <c r="AT169" s="211" t="s">
        <v>73</v>
      </c>
      <c r="AU169" s="211" t="s">
        <v>82</v>
      </c>
      <c r="AY169" s="210" t="s">
        <v>128</v>
      </c>
      <c r="BK169" s="212">
        <f>SUM(BK170:BK174)</f>
        <v>0</v>
      </c>
    </row>
    <row r="170" s="2" customFormat="1" ht="24.15" customHeight="1">
      <c r="A170" s="35"/>
      <c r="B170" s="36"/>
      <c r="C170" s="215" t="s">
        <v>273</v>
      </c>
      <c r="D170" s="215" t="s">
        <v>131</v>
      </c>
      <c r="E170" s="216" t="s">
        <v>274</v>
      </c>
      <c r="F170" s="217" t="s">
        <v>275</v>
      </c>
      <c r="G170" s="218" t="s">
        <v>140</v>
      </c>
      <c r="H170" s="219">
        <v>2.5</v>
      </c>
      <c r="I170" s="220"/>
      <c r="J170" s="221">
        <f>ROUND(I170*H170,2)</f>
        <v>0</v>
      </c>
      <c r="K170" s="217" t="s">
        <v>135</v>
      </c>
      <c r="L170" s="41"/>
      <c r="M170" s="222" t="s">
        <v>1</v>
      </c>
      <c r="N170" s="223" t="s">
        <v>39</v>
      </c>
      <c r="O170" s="88"/>
      <c r="P170" s="224">
        <f>O170*H170</f>
        <v>0</v>
      </c>
      <c r="Q170" s="224">
        <v>0.00073999999999999999</v>
      </c>
      <c r="R170" s="224">
        <f>Q170*H170</f>
        <v>0.0018500000000000001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136</v>
      </c>
      <c r="AT170" s="226" t="s">
        <v>131</v>
      </c>
      <c r="AU170" s="226" t="s">
        <v>84</v>
      </c>
      <c r="AY170" s="14" t="s">
        <v>128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82</v>
      </c>
      <c r="BK170" s="227">
        <f>ROUND(I170*H170,2)</f>
        <v>0</v>
      </c>
      <c r="BL170" s="14" t="s">
        <v>136</v>
      </c>
      <c r="BM170" s="226" t="s">
        <v>276</v>
      </c>
    </row>
    <row r="171" s="2" customFormat="1" ht="24.15" customHeight="1">
      <c r="A171" s="35"/>
      <c r="B171" s="36"/>
      <c r="C171" s="215" t="s">
        <v>277</v>
      </c>
      <c r="D171" s="215" t="s">
        <v>131</v>
      </c>
      <c r="E171" s="216" t="s">
        <v>278</v>
      </c>
      <c r="F171" s="217" t="s">
        <v>279</v>
      </c>
      <c r="G171" s="218" t="s">
        <v>140</v>
      </c>
      <c r="H171" s="219">
        <v>2.5</v>
      </c>
      <c r="I171" s="220"/>
      <c r="J171" s="221">
        <f>ROUND(I171*H171,2)</f>
        <v>0</v>
      </c>
      <c r="K171" s="217" t="s">
        <v>135</v>
      </c>
      <c r="L171" s="41"/>
      <c r="M171" s="222" t="s">
        <v>1</v>
      </c>
      <c r="N171" s="223" t="s">
        <v>39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136</v>
      </c>
      <c r="AT171" s="226" t="s">
        <v>131</v>
      </c>
      <c r="AU171" s="226" t="s">
        <v>84</v>
      </c>
      <c r="AY171" s="14" t="s">
        <v>128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82</v>
      </c>
      <c r="BK171" s="227">
        <f>ROUND(I171*H171,2)</f>
        <v>0</v>
      </c>
      <c r="BL171" s="14" t="s">
        <v>136</v>
      </c>
      <c r="BM171" s="226" t="s">
        <v>280</v>
      </c>
    </row>
    <row r="172" s="2" customFormat="1" ht="24.15" customHeight="1">
      <c r="A172" s="35"/>
      <c r="B172" s="36"/>
      <c r="C172" s="215" t="s">
        <v>281</v>
      </c>
      <c r="D172" s="215" t="s">
        <v>131</v>
      </c>
      <c r="E172" s="216" t="s">
        <v>282</v>
      </c>
      <c r="F172" s="217" t="s">
        <v>283</v>
      </c>
      <c r="G172" s="218" t="s">
        <v>134</v>
      </c>
      <c r="H172" s="219">
        <v>2</v>
      </c>
      <c r="I172" s="220"/>
      <c r="J172" s="221">
        <f>ROUND(I172*H172,2)</f>
        <v>0</v>
      </c>
      <c r="K172" s="217" t="s">
        <v>135</v>
      </c>
      <c r="L172" s="41"/>
      <c r="M172" s="222" t="s">
        <v>1</v>
      </c>
      <c r="N172" s="223" t="s">
        <v>39</v>
      </c>
      <c r="O172" s="88"/>
      <c r="P172" s="224">
        <f>O172*H172</f>
        <v>0</v>
      </c>
      <c r="Q172" s="224">
        <v>1.0000000000000001E-05</v>
      </c>
      <c r="R172" s="224">
        <f>Q172*H172</f>
        <v>2.0000000000000002E-05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136</v>
      </c>
      <c r="AT172" s="226" t="s">
        <v>131</v>
      </c>
      <c r="AU172" s="226" t="s">
        <v>84</v>
      </c>
      <c r="AY172" s="14" t="s">
        <v>128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82</v>
      </c>
      <c r="BK172" s="227">
        <f>ROUND(I172*H172,2)</f>
        <v>0</v>
      </c>
      <c r="BL172" s="14" t="s">
        <v>136</v>
      </c>
      <c r="BM172" s="226" t="s">
        <v>284</v>
      </c>
    </row>
    <row r="173" s="2" customFormat="1" ht="55.5" customHeight="1">
      <c r="A173" s="35"/>
      <c r="B173" s="36"/>
      <c r="C173" s="215" t="s">
        <v>285</v>
      </c>
      <c r="D173" s="215" t="s">
        <v>131</v>
      </c>
      <c r="E173" s="216" t="s">
        <v>286</v>
      </c>
      <c r="F173" s="217" t="s">
        <v>287</v>
      </c>
      <c r="G173" s="218" t="s">
        <v>140</v>
      </c>
      <c r="H173" s="219">
        <v>2.5</v>
      </c>
      <c r="I173" s="220"/>
      <c r="J173" s="221">
        <f>ROUND(I173*H173,2)</f>
        <v>0</v>
      </c>
      <c r="K173" s="217" t="s">
        <v>135</v>
      </c>
      <c r="L173" s="41"/>
      <c r="M173" s="222" t="s">
        <v>1</v>
      </c>
      <c r="N173" s="223" t="s">
        <v>39</v>
      </c>
      <c r="O173" s="88"/>
      <c r="P173" s="224">
        <f>O173*H173</f>
        <v>0</v>
      </c>
      <c r="Q173" s="224">
        <v>0.00024000000000000001</v>
      </c>
      <c r="R173" s="224">
        <f>Q173*H173</f>
        <v>0.00060000000000000006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136</v>
      </c>
      <c r="AT173" s="226" t="s">
        <v>131</v>
      </c>
      <c r="AU173" s="226" t="s">
        <v>84</v>
      </c>
      <c r="AY173" s="14" t="s">
        <v>128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82</v>
      </c>
      <c r="BK173" s="227">
        <f>ROUND(I173*H173,2)</f>
        <v>0</v>
      </c>
      <c r="BL173" s="14" t="s">
        <v>136</v>
      </c>
      <c r="BM173" s="226" t="s">
        <v>288</v>
      </c>
    </row>
    <row r="174" s="2" customFormat="1" ht="44.25" customHeight="1">
      <c r="A174" s="35"/>
      <c r="B174" s="36"/>
      <c r="C174" s="215" t="s">
        <v>289</v>
      </c>
      <c r="D174" s="215" t="s">
        <v>131</v>
      </c>
      <c r="E174" s="216" t="s">
        <v>290</v>
      </c>
      <c r="F174" s="217" t="s">
        <v>291</v>
      </c>
      <c r="G174" s="218" t="s">
        <v>157</v>
      </c>
      <c r="H174" s="219">
        <v>0.002</v>
      </c>
      <c r="I174" s="220"/>
      <c r="J174" s="221">
        <f>ROUND(I174*H174,2)</f>
        <v>0</v>
      </c>
      <c r="K174" s="217" t="s">
        <v>135</v>
      </c>
      <c r="L174" s="41"/>
      <c r="M174" s="222" t="s">
        <v>1</v>
      </c>
      <c r="N174" s="223" t="s">
        <v>39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136</v>
      </c>
      <c r="AT174" s="226" t="s">
        <v>131</v>
      </c>
      <c r="AU174" s="226" t="s">
        <v>84</v>
      </c>
      <c r="AY174" s="14" t="s">
        <v>128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82</v>
      </c>
      <c r="BK174" s="227">
        <f>ROUND(I174*H174,2)</f>
        <v>0</v>
      </c>
      <c r="BL174" s="14" t="s">
        <v>136</v>
      </c>
      <c r="BM174" s="226" t="s">
        <v>292</v>
      </c>
    </row>
    <row r="175" s="12" customFormat="1" ht="22.8" customHeight="1">
      <c r="A175" s="12"/>
      <c r="B175" s="199"/>
      <c r="C175" s="200"/>
      <c r="D175" s="201" t="s">
        <v>73</v>
      </c>
      <c r="E175" s="213" t="s">
        <v>293</v>
      </c>
      <c r="F175" s="213" t="s">
        <v>294</v>
      </c>
      <c r="G175" s="200"/>
      <c r="H175" s="200"/>
      <c r="I175" s="203"/>
      <c r="J175" s="214">
        <f>BK175</f>
        <v>0</v>
      </c>
      <c r="K175" s="200"/>
      <c r="L175" s="205"/>
      <c r="M175" s="206"/>
      <c r="N175" s="207"/>
      <c r="O175" s="207"/>
      <c r="P175" s="208">
        <f>SUM(P176:P180)</f>
        <v>0</v>
      </c>
      <c r="Q175" s="207"/>
      <c r="R175" s="208">
        <f>SUM(R176:R180)</f>
        <v>0.0036600000000000001</v>
      </c>
      <c r="S175" s="207"/>
      <c r="T175" s="209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0" t="s">
        <v>84</v>
      </c>
      <c r="AT175" s="211" t="s">
        <v>73</v>
      </c>
      <c r="AU175" s="211" t="s">
        <v>82</v>
      </c>
      <c r="AY175" s="210" t="s">
        <v>128</v>
      </c>
      <c r="BK175" s="212">
        <f>SUM(BK176:BK180)</f>
        <v>0</v>
      </c>
    </row>
    <row r="176" s="2" customFormat="1" ht="21.75" customHeight="1">
      <c r="A176" s="35"/>
      <c r="B176" s="36"/>
      <c r="C176" s="215" t="s">
        <v>295</v>
      </c>
      <c r="D176" s="215" t="s">
        <v>131</v>
      </c>
      <c r="E176" s="216" t="s">
        <v>296</v>
      </c>
      <c r="F176" s="217" t="s">
        <v>297</v>
      </c>
      <c r="G176" s="218" t="s">
        <v>134</v>
      </c>
      <c r="H176" s="219">
        <v>3</v>
      </c>
      <c r="I176" s="220"/>
      <c r="J176" s="221">
        <f>ROUND(I176*H176,2)</f>
        <v>0</v>
      </c>
      <c r="K176" s="217" t="s">
        <v>135</v>
      </c>
      <c r="L176" s="41"/>
      <c r="M176" s="222" t="s">
        <v>1</v>
      </c>
      <c r="N176" s="223" t="s">
        <v>39</v>
      </c>
      <c r="O176" s="88"/>
      <c r="P176" s="224">
        <f>O176*H176</f>
        <v>0</v>
      </c>
      <c r="Q176" s="224">
        <v>0.00025000000000000001</v>
      </c>
      <c r="R176" s="224">
        <f>Q176*H176</f>
        <v>0.00075000000000000002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136</v>
      </c>
      <c r="AT176" s="226" t="s">
        <v>131</v>
      </c>
      <c r="AU176" s="226" t="s">
        <v>84</v>
      </c>
      <c r="AY176" s="14" t="s">
        <v>128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82</v>
      </c>
      <c r="BK176" s="227">
        <f>ROUND(I176*H176,2)</f>
        <v>0</v>
      </c>
      <c r="BL176" s="14" t="s">
        <v>136</v>
      </c>
      <c r="BM176" s="226" t="s">
        <v>298</v>
      </c>
    </row>
    <row r="177" s="2" customFormat="1" ht="21.75" customHeight="1">
      <c r="A177" s="35"/>
      <c r="B177" s="36"/>
      <c r="C177" s="215" t="s">
        <v>299</v>
      </c>
      <c r="D177" s="215" t="s">
        <v>131</v>
      </c>
      <c r="E177" s="216" t="s">
        <v>300</v>
      </c>
      <c r="F177" s="217" t="s">
        <v>301</v>
      </c>
      <c r="G177" s="218" t="s">
        <v>134</v>
      </c>
      <c r="H177" s="219">
        <v>2</v>
      </c>
      <c r="I177" s="220"/>
      <c r="J177" s="221">
        <f>ROUND(I177*H177,2)</f>
        <v>0</v>
      </c>
      <c r="K177" s="217" t="s">
        <v>135</v>
      </c>
      <c r="L177" s="41"/>
      <c r="M177" s="222" t="s">
        <v>1</v>
      </c>
      <c r="N177" s="223" t="s">
        <v>39</v>
      </c>
      <c r="O177" s="88"/>
      <c r="P177" s="224">
        <f>O177*H177</f>
        <v>0</v>
      </c>
      <c r="Q177" s="224">
        <v>0.00036000000000000002</v>
      </c>
      <c r="R177" s="224">
        <f>Q177*H177</f>
        <v>0.00072000000000000005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136</v>
      </c>
      <c r="AT177" s="226" t="s">
        <v>131</v>
      </c>
      <c r="AU177" s="226" t="s">
        <v>84</v>
      </c>
      <c r="AY177" s="14" t="s">
        <v>128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82</v>
      </c>
      <c r="BK177" s="227">
        <f>ROUND(I177*H177,2)</f>
        <v>0</v>
      </c>
      <c r="BL177" s="14" t="s">
        <v>136</v>
      </c>
      <c r="BM177" s="226" t="s">
        <v>302</v>
      </c>
    </row>
    <row r="178" s="2" customFormat="1" ht="24.15" customHeight="1">
      <c r="A178" s="35"/>
      <c r="B178" s="36"/>
      <c r="C178" s="215" t="s">
        <v>303</v>
      </c>
      <c r="D178" s="215" t="s">
        <v>131</v>
      </c>
      <c r="E178" s="216" t="s">
        <v>304</v>
      </c>
      <c r="F178" s="217" t="s">
        <v>305</v>
      </c>
      <c r="G178" s="218" t="s">
        <v>134</v>
      </c>
      <c r="H178" s="219">
        <v>2</v>
      </c>
      <c r="I178" s="220"/>
      <c r="J178" s="221">
        <f>ROUND(I178*H178,2)</f>
        <v>0</v>
      </c>
      <c r="K178" s="217" t="s">
        <v>135</v>
      </c>
      <c r="L178" s="41"/>
      <c r="M178" s="222" t="s">
        <v>1</v>
      </c>
      <c r="N178" s="223" t="s">
        <v>39</v>
      </c>
      <c r="O178" s="88"/>
      <c r="P178" s="224">
        <f>O178*H178</f>
        <v>0</v>
      </c>
      <c r="Q178" s="224">
        <v>0.00022000000000000001</v>
      </c>
      <c r="R178" s="224">
        <f>Q178*H178</f>
        <v>0.00044000000000000002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136</v>
      </c>
      <c r="AT178" s="226" t="s">
        <v>131</v>
      </c>
      <c r="AU178" s="226" t="s">
        <v>84</v>
      </c>
      <c r="AY178" s="14" t="s">
        <v>128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82</v>
      </c>
      <c r="BK178" s="227">
        <f>ROUND(I178*H178,2)</f>
        <v>0</v>
      </c>
      <c r="BL178" s="14" t="s">
        <v>136</v>
      </c>
      <c r="BM178" s="226" t="s">
        <v>306</v>
      </c>
    </row>
    <row r="179" s="2" customFormat="1" ht="24.15" customHeight="1">
      <c r="A179" s="35"/>
      <c r="B179" s="36"/>
      <c r="C179" s="215" t="s">
        <v>307</v>
      </c>
      <c r="D179" s="215" t="s">
        <v>131</v>
      </c>
      <c r="E179" s="216" t="s">
        <v>308</v>
      </c>
      <c r="F179" s="217" t="s">
        <v>309</v>
      </c>
      <c r="G179" s="218" t="s">
        <v>134</v>
      </c>
      <c r="H179" s="219">
        <v>5</v>
      </c>
      <c r="I179" s="220"/>
      <c r="J179" s="221">
        <f>ROUND(I179*H179,2)</f>
        <v>0</v>
      </c>
      <c r="K179" s="217" t="s">
        <v>135</v>
      </c>
      <c r="L179" s="41"/>
      <c r="M179" s="222" t="s">
        <v>1</v>
      </c>
      <c r="N179" s="223" t="s">
        <v>39</v>
      </c>
      <c r="O179" s="88"/>
      <c r="P179" s="224">
        <f>O179*H179</f>
        <v>0</v>
      </c>
      <c r="Q179" s="224">
        <v>0.00035</v>
      </c>
      <c r="R179" s="224">
        <f>Q179*H179</f>
        <v>0.00175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136</v>
      </c>
      <c r="AT179" s="226" t="s">
        <v>131</v>
      </c>
      <c r="AU179" s="226" t="s">
        <v>84</v>
      </c>
      <c r="AY179" s="14" t="s">
        <v>128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82</v>
      </c>
      <c r="BK179" s="227">
        <f>ROUND(I179*H179,2)</f>
        <v>0</v>
      </c>
      <c r="BL179" s="14" t="s">
        <v>136</v>
      </c>
      <c r="BM179" s="226" t="s">
        <v>310</v>
      </c>
    </row>
    <row r="180" s="2" customFormat="1" ht="44.25" customHeight="1">
      <c r="A180" s="35"/>
      <c r="B180" s="36"/>
      <c r="C180" s="215" t="s">
        <v>311</v>
      </c>
      <c r="D180" s="215" t="s">
        <v>131</v>
      </c>
      <c r="E180" s="216" t="s">
        <v>312</v>
      </c>
      <c r="F180" s="217" t="s">
        <v>313</v>
      </c>
      <c r="G180" s="218" t="s">
        <v>157</v>
      </c>
      <c r="H180" s="219">
        <v>0.0040000000000000001</v>
      </c>
      <c r="I180" s="220"/>
      <c r="J180" s="221">
        <f>ROUND(I180*H180,2)</f>
        <v>0</v>
      </c>
      <c r="K180" s="217" t="s">
        <v>135</v>
      </c>
      <c r="L180" s="41"/>
      <c r="M180" s="222" t="s">
        <v>1</v>
      </c>
      <c r="N180" s="223" t="s">
        <v>39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136</v>
      </c>
      <c r="AT180" s="226" t="s">
        <v>131</v>
      </c>
      <c r="AU180" s="226" t="s">
        <v>84</v>
      </c>
      <c r="AY180" s="14" t="s">
        <v>128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82</v>
      </c>
      <c r="BK180" s="227">
        <f>ROUND(I180*H180,2)</f>
        <v>0</v>
      </c>
      <c r="BL180" s="14" t="s">
        <v>136</v>
      </c>
      <c r="BM180" s="226" t="s">
        <v>314</v>
      </c>
    </row>
    <row r="181" s="12" customFormat="1" ht="22.8" customHeight="1">
      <c r="A181" s="12"/>
      <c r="B181" s="199"/>
      <c r="C181" s="200"/>
      <c r="D181" s="201" t="s">
        <v>73</v>
      </c>
      <c r="E181" s="213" t="s">
        <v>315</v>
      </c>
      <c r="F181" s="213" t="s">
        <v>316</v>
      </c>
      <c r="G181" s="200"/>
      <c r="H181" s="200"/>
      <c r="I181" s="203"/>
      <c r="J181" s="214">
        <f>BK181</f>
        <v>0</v>
      </c>
      <c r="K181" s="200"/>
      <c r="L181" s="205"/>
      <c r="M181" s="206"/>
      <c r="N181" s="207"/>
      <c r="O181" s="207"/>
      <c r="P181" s="208">
        <f>SUM(P182:P185)</f>
        <v>0</v>
      </c>
      <c r="Q181" s="207"/>
      <c r="R181" s="208">
        <f>SUM(R182:R185)</f>
        <v>0.0044000000000000003</v>
      </c>
      <c r="S181" s="207"/>
      <c r="T181" s="209">
        <f>SUM(T182:T185)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0" t="s">
        <v>84</v>
      </c>
      <c r="AT181" s="211" t="s">
        <v>73</v>
      </c>
      <c r="AU181" s="211" t="s">
        <v>82</v>
      </c>
      <c r="AY181" s="210" t="s">
        <v>128</v>
      </c>
      <c r="BK181" s="212">
        <f>SUM(BK182:BK185)</f>
        <v>0</v>
      </c>
    </row>
    <row r="182" s="2" customFormat="1" ht="33" customHeight="1">
      <c r="A182" s="35"/>
      <c r="B182" s="36"/>
      <c r="C182" s="215" t="s">
        <v>317</v>
      </c>
      <c r="D182" s="215" t="s">
        <v>131</v>
      </c>
      <c r="E182" s="216" t="s">
        <v>318</v>
      </c>
      <c r="F182" s="217" t="s">
        <v>319</v>
      </c>
      <c r="G182" s="218" t="s">
        <v>320</v>
      </c>
      <c r="H182" s="219">
        <v>5</v>
      </c>
      <c r="I182" s="220"/>
      <c r="J182" s="221">
        <f>ROUND(I182*H182,2)</f>
        <v>0</v>
      </c>
      <c r="K182" s="217" t="s">
        <v>1</v>
      </c>
      <c r="L182" s="41"/>
      <c r="M182" s="222" t="s">
        <v>1</v>
      </c>
      <c r="N182" s="223" t="s">
        <v>39</v>
      </c>
      <c r="O182" s="88"/>
      <c r="P182" s="224">
        <f>O182*H182</f>
        <v>0</v>
      </c>
      <c r="Q182" s="224">
        <v>0.00044000000000000002</v>
      </c>
      <c r="R182" s="224">
        <f>Q182*H182</f>
        <v>0.0022000000000000001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136</v>
      </c>
      <c r="AT182" s="226" t="s">
        <v>131</v>
      </c>
      <c r="AU182" s="226" t="s">
        <v>84</v>
      </c>
      <c r="AY182" s="14" t="s">
        <v>128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82</v>
      </c>
      <c r="BK182" s="227">
        <f>ROUND(I182*H182,2)</f>
        <v>0</v>
      </c>
      <c r="BL182" s="14" t="s">
        <v>136</v>
      </c>
      <c r="BM182" s="226" t="s">
        <v>321</v>
      </c>
    </row>
    <row r="183" s="2" customFormat="1" ht="37.8" customHeight="1">
      <c r="A183" s="35"/>
      <c r="B183" s="36"/>
      <c r="C183" s="215" t="s">
        <v>322</v>
      </c>
      <c r="D183" s="215" t="s">
        <v>131</v>
      </c>
      <c r="E183" s="216" t="s">
        <v>323</v>
      </c>
      <c r="F183" s="217" t="s">
        <v>324</v>
      </c>
      <c r="G183" s="218" t="s">
        <v>320</v>
      </c>
      <c r="H183" s="219">
        <v>5</v>
      </c>
      <c r="I183" s="220"/>
      <c r="J183" s="221">
        <f>ROUND(I183*H183,2)</f>
        <v>0</v>
      </c>
      <c r="K183" s="217" t="s">
        <v>1</v>
      </c>
      <c r="L183" s="41"/>
      <c r="M183" s="222" t="s">
        <v>1</v>
      </c>
      <c r="N183" s="223" t="s">
        <v>39</v>
      </c>
      <c r="O183" s="88"/>
      <c r="P183" s="224">
        <f>O183*H183</f>
        <v>0</v>
      </c>
      <c r="Q183" s="224">
        <v>0.00044000000000000002</v>
      </c>
      <c r="R183" s="224">
        <f>Q183*H183</f>
        <v>0.0022000000000000001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136</v>
      </c>
      <c r="AT183" s="226" t="s">
        <v>131</v>
      </c>
      <c r="AU183" s="226" t="s">
        <v>84</v>
      </c>
      <c r="AY183" s="14" t="s">
        <v>128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82</v>
      </c>
      <c r="BK183" s="227">
        <f>ROUND(I183*H183,2)</f>
        <v>0</v>
      </c>
      <c r="BL183" s="14" t="s">
        <v>136</v>
      </c>
      <c r="BM183" s="226" t="s">
        <v>325</v>
      </c>
    </row>
    <row r="184" s="2" customFormat="1" ht="24.15" customHeight="1">
      <c r="A184" s="35"/>
      <c r="B184" s="36"/>
      <c r="C184" s="215" t="s">
        <v>326</v>
      </c>
      <c r="D184" s="215" t="s">
        <v>131</v>
      </c>
      <c r="E184" s="216" t="s">
        <v>327</v>
      </c>
      <c r="F184" s="217" t="s">
        <v>328</v>
      </c>
      <c r="G184" s="218" t="s">
        <v>329</v>
      </c>
      <c r="H184" s="219">
        <v>50</v>
      </c>
      <c r="I184" s="220"/>
      <c r="J184" s="221">
        <f>ROUND(I184*H184,2)</f>
        <v>0</v>
      </c>
      <c r="K184" s="217" t="s">
        <v>1</v>
      </c>
      <c r="L184" s="41"/>
      <c r="M184" s="222" t="s">
        <v>1</v>
      </c>
      <c r="N184" s="223" t="s">
        <v>39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136</v>
      </c>
      <c r="AT184" s="226" t="s">
        <v>131</v>
      </c>
      <c r="AU184" s="226" t="s">
        <v>84</v>
      </c>
      <c r="AY184" s="14" t="s">
        <v>128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82</v>
      </c>
      <c r="BK184" s="227">
        <f>ROUND(I184*H184,2)</f>
        <v>0</v>
      </c>
      <c r="BL184" s="14" t="s">
        <v>136</v>
      </c>
      <c r="BM184" s="226" t="s">
        <v>330</v>
      </c>
    </row>
    <row r="185" s="2" customFormat="1" ht="24.15" customHeight="1">
      <c r="A185" s="35"/>
      <c r="B185" s="36"/>
      <c r="C185" s="215" t="s">
        <v>331</v>
      </c>
      <c r="D185" s="215" t="s">
        <v>131</v>
      </c>
      <c r="E185" s="216" t="s">
        <v>332</v>
      </c>
      <c r="F185" s="217" t="s">
        <v>333</v>
      </c>
      <c r="G185" s="218" t="s">
        <v>329</v>
      </c>
      <c r="H185" s="219">
        <v>50</v>
      </c>
      <c r="I185" s="220"/>
      <c r="J185" s="221">
        <f>ROUND(I185*H185,2)</f>
        <v>0</v>
      </c>
      <c r="K185" s="217" t="s">
        <v>1</v>
      </c>
      <c r="L185" s="41"/>
      <c r="M185" s="222" t="s">
        <v>1</v>
      </c>
      <c r="N185" s="223" t="s">
        <v>39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136</v>
      </c>
      <c r="AT185" s="226" t="s">
        <v>131</v>
      </c>
      <c r="AU185" s="226" t="s">
        <v>84</v>
      </c>
      <c r="AY185" s="14" t="s">
        <v>128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82</v>
      </c>
      <c r="BK185" s="227">
        <f>ROUND(I185*H185,2)</f>
        <v>0</v>
      </c>
      <c r="BL185" s="14" t="s">
        <v>136</v>
      </c>
      <c r="BM185" s="226" t="s">
        <v>334</v>
      </c>
    </row>
    <row r="186" s="12" customFormat="1" ht="22.8" customHeight="1">
      <c r="A186" s="12"/>
      <c r="B186" s="199"/>
      <c r="C186" s="200"/>
      <c r="D186" s="201" t="s">
        <v>73</v>
      </c>
      <c r="E186" s="213" t="s">
        <v>335</v>
      </c>
      <c r="F186" s="213" t="s">
        <v>336</v>
      </c>
      <c r="G186" s="200"/>
      <c r="H186" s="200"/>
      <c r="I186" s="203"/>
      <c r="J186" s="214">
        <f>BK186</f>
        <v>0</v>
      </c>
      <c r="K186" s="200"/>
      <c r="L186" s="205"/>
      <c r="M186" s="206"/>
      <c r="N186" s="207"/>
      <c r="O186" s="207"/>
      <c r="P186" s="208">
        <f>P187</f>
        <v>0</v>
      </c>
      <c r="Q186" s="207"/>
      <c r="R186" s="208">
        <f>R187</f>
        <v>0.00010000000000000001</v>
      </c>
      <c r="S186" s="207"/>
      <c r="T186" s="209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0" t="s">
        <v>84</v>
      </c>
      <c r="AT186" s="211" t="s">
        <v>73</v>
      </c>
      <c r="AU186" s="211" t="s">
        <v>82</v>
      </c>
      <c r="AY186" s="210" t="s">
        <v>128</v>
      </c>
      <c r="BK186" s="212">
        <f>BK187</f>
        <v>0</v>
      </c>
    </row>
    <row r="187" s="2" customFormat="1" ht="37.8" customHeight="1">
      <c r="A187" s="35"/>
      <c r="B187" s="36"/>
      <c r="C187" s="215" t="s">
        <v>337</v>
      </c>
      <c r="D187" s="215" t="s">
        <v>131</v>
      </c>
      <c r="E187" s="216" t="s">
        <v>338</v>
      </c>
      <c r="F187" s="217" t="s">
        <v>339</v>
      </c>
      <c r="G187" s="218" t="s">
        <v>140</v>
      </c>
      <c r="H187" s="219">
        <v>5</v>
      </c>
      <c r="I187" s="220"/>
      <c r="J187" s="221">
        <f>ROUND(I187*H187,2)</f>
        <v>0</v>
      </c>
      <c r="K187" s="217" t="s">
        <v>135</v>
      </c>
      <c r="L187" s="41"/>
      <c r="M187" s="222" t="s">
        <v>1</v>
      </c>
      <c r="N187" s="223" t="s">
        <v>39</v>
      </c>
      <c r="O187" s="88"/>
      <c r="P187" s="224">
        <f>O187*H187</f>
        <v>0</v>
      </c>
      <c r="Q187" s="224">
        <v>2.0000000000000002E-05</v>
      </c>
      <c r="R187" s="224">
        <f>Q187*H187</f>
        <v>0.00010000000000000001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136</v>
      </c>
      <c r="AT187" s="226" t="s">
        <v>131</v>
      </c>
      <c r="AU187" s="226" t="s">
        <v>84</v>
      </c>
      <c r="AY187" s="14" t="s">
        <v>128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82</v>
      </c>
      <c r="BK187" s="227">
        <f>ROUND(I187*H187,2)</f>
        <v>0</v>
      </c>
      <c r="BL187" s="14" t="s">
        <v>136</v>
      </c>
      <c r="BM187" s="226" t="s">
        <v>340</v>
      </c>
    </row>
    <row r="188" s="12" customFormat="1" ht="25.92" customHeight="1">
      <c r="A188" s="12"/>
      <c r="B188" s="199"/>
      <c r="C188" s="200"/>
      <c r="D188" s="201" t="s">
        <v>73</v>
      </c>
      <c r="E188" s="202" t="s">
        <v>341</v>
      </c>
      <c r="F188" s="202" t="s">
        <v>342</v>
      </c>
      <c r="G188" s="200"/>
      <c r="H188" s="200"/>
      <c r="I188" s="203"/>
      <c r="J188" s="204">
        <f>BK188</f>
        <v>0</v>
      </c>
      <c r="K188" s="200"/>
      <c r="L188" s="205"/>
      <c r="M188" s="206"/>
      <c r="N188" s="207"/>
      <c r="O188" s="207"/>
      <c r="P188" s="208">
        <f>P189</f>
        <v>0</v>
      </c>
      <c r="Q188" s="207"/>
      <c r="R188" s="208">
        <f>R189</f>
        <v>0</v>
      </c>
      <c r="S188" s="207"/>
      <c r="T188" s="209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142</v>
      </c>
      <c r="AT188" s="211" t="s">
        <v>73</v>
      </c>
      <c r="AU188" s="211" t="s">
        <v>74</v>
      </c>
      <c r="AY188" s="210" t="s">
        <v>128</v>
      </c>
      <c r="BK188" s="212">
        <f>BK189</f>
        <v>0</v>
      </c>
    </row>
    <row r="189" s="12" customFormat="1" ht="22.8" customHeight="1">
      <c r="A189" s="12"/>
      <c r="B189" s="199"/>
      <c r="C189" s="200"/>
      <c r="D189" s="201" t="s">
        <v>73</v>
      </c>
      <c r="E189" s="213" t="s">
        <v>343</v>
      </c>
      <c r="F189" s="213" t="s">
        <v>344</v>
      </c>
      <c r="G189" s="200"/>
      <c r="H189" s="200"/>
      <c r="I189" s="203"/>
      <c r="J189" s="214">
        <f>BK189</f>
        <v>0</v>
      </c>
      <c r="K189" s="200"/>
      <c r="L189" s="205"/>
      <c r="M189" s="206"/>
      <c r="N189" s="207"/>
      <c r="O189" s="207"/>
      <c r="P189" s="208">
        <f>P190</f>
        <v>0</v>
      </c>
      <c r="Q189" s="207"/>
      <c r="R189" s="208">
        <f>R190</f>
        <v>0</v>
      </c>
      <c r="S189" s="207"/>
      <c r="T189" s="209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0" t="s">
        <v>142</v>
      </c>
      <c r="AT189" s="211" t="s">
        <v>73</v>
      </c>
      <c r="AU189" s="211" t="s">
        <v>82</v>
      </c>
      <c r="AY189" s="210" t="s">
        <v>128</v>
      </c>
      <c r="BK189" s="212">
        <f>BK190</f>
        <v>0</v>
      </c>
    </row>
    <row r="190" s="2" customFormat="1" ht="21.75" customHeight="1">
      <c r="A190" s="35"/>
      <c r="B190" s="36"/>
      <c r="C190" s="215" t="s">
        <v>345</v>
      </c>
      <c r="D190" s="215" t="s">
        <v>131</v>
      </c>
      <c r="E190" s="216" t="s">
        <v>346</v>
      </c>
      <c r="F190" s="217" t="s">
        <v>347</v>
      </c>
      <c r="G190" s="218" t="s">
        <v>134</v>
      </c>
      <c r="H190" s="219">
        <v>1</v>
      </c>
      <c r="I190" s="220"/>
      <c r="J190" s="221">
        <f>ROUND(I190*H190,2)</f>
        <v>0</v>
      </c>
      <c r="K190" s="217" t="s">
        <v>135</v>
      </c>
      <c r="L190" s="41"/>
      <c r="M190" s="222" t="s">
        <v>1</v>
      </c>
      <c r="N190" s="223" t="s">
        <v>39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348</v>
      </c>
      <c r="AT190" s="226" t="s">
        <v>131</v>
      </c>
      <c r="AU190" s="226" t="s">
        <v>84</v>
      </c>
      <c r="AY190" s="14" t="s">
        <v>128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82</v>
      </c>
      <c r="BK190" s="227">
        <f>ROUND(I190*H190,2)</f>
        <v>0</v>
      </c>
      <c r="BL190" s="14" t="s">
        <v>348</v>
      </c>
      <c r="BM190" s="226" t="s">
        <v>349</v>
      </c>
    </row>
    <row r="191" s="12" customFormat="1" ht="25.92" customHeight="1">
      <c r="A191" s="12"/>
      <c r="B191" s="199"/>
      <c r="C191" s="200"/>
      <c r="D191" s="201" t="s">
        <v>73</v>
      </c>
      <c r="E191" s="202" t="s">
        <v>350</v>
      </c>
      <c r="F191" s="202" t="s">
        <v>351</v>
      </c>
      <c r="G191" s="200"/>
      <c r="H191" s="200"/>
      <c r="I191" s="203"/>
      <c r="J191" s="204">
        <f>BK191</f>
        <v>0</v>
      </c>
      <c r="K191" s="200"/>
      <c r="L191" s="205"/>
      <c r="M191" s="206"/>
      <c r="N191" s="207"/>
      <c r="O191" s="207"/>
      <c r="P191" s="208">
        <f>SUM(P192:P193)</f>
        <v>0</v>
      </c>
      <c r="Q191" s="207"/>
      <c r="R191" s="208">
        <f>SUM(R192:R193)</f>
        <v>0</v>
      </c>
      <c r="S191" s="207"/>
      <c r="T191" s="209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0" t="s">
        <v>146</v>
      </c>
      <c r="AT191" s="211" t="s">
        <v>73</v>
      </c>
      <c r="AU191" s="211" t="s">
        <v>74</v>
      </c>
      <c r="AY191" s="210" t="s">
        <v>128</v>
      </c>
      <c r="BK191" s="212">
        <f>SUM(BK192:BK193)</f>
        <v>0</v>
      </c>
    </row>
    <row r="192" s="2" customFormat="1" ht="24.15" customHeight="1">
      <c r="A192" s="35"/>
      <c r="B192" s="36"/>
      <c r="C192" s="215" t="s">
        <v>352</v>
      </c>
      <c r="D192" s="215" t="s">
        <v>131</v>
      </c>
      <c r="E192" s="216" t="s">
        <v>353</v>
      </c>
      <c r="F192" s="217" t="s">
        <v>354</v>
      </c>
      <c r="G192" s="218" t="s">
        <v>355</v>
      </c>
      <c r="H192" s="219">
        <v>5</v>
      </c>
      <c r="I192" s="220"/>
      <c r="J192" s="221">
        <f>ROUND(I192*H192,2)</f>
        <v>0</v>
      </c>
      <c r="K192" s="217" t="s">
        <v>1</v>
      </c>
      <c r="L192" s="41"/>
      <c r="M192" s="222" t="s">
        <v>1</v>
      </c>
      <c r="N192" s="223" t="s">
        <v>39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356</v>
      </c>
      <c r="AT192" s="226" t="s">
        <v>131</v>
      </c>
      <c r="AU192" s="226" t="s">
        <v>82</v>
      </c>
      <c r="AY192" s="14" t="s">
        <v>128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82</v>
      </c>
      <c r="BK192" s="227">
        <f>ROUND(I192*H192,2)</f>
        <v>0</v>
      </c>
      <c r="BL192" s="14" t="s">
        <v>356</v>
      </c>
      <c r="BM192" s="226" t="s">
        <v>357</v>
      </c>
    </row>
    <row r="193" s="2" customFormat="1" ht="24.15" customHeight="1">
      <c r="A193" s="35"/>
      <c r="B193" s="36"/>
      <c r="C193" s="215" t="s">
        <v>358</v>
      </c>
      <c r="D193" s="215" t="s">
        <v>131</v>
      </c>
      <c r="E193" s="216" t="s">
        <v>359</v>
      </c>
      <c r="F193" s="217" t="s">
        <v>354</v>
      </c>
      <c r="G193" s="218" t="s">
        <v>355</v>
      </c>
      <c r="H193" s="219">
        <v>5</v>
      </c>
      <c r="I193" s="220"/>
      <c r="J193" s="221">
        <f>ROUND(I193*H193,2)</f>
        <v>0</v>
      </c>
      <c r="K193" s="217" t="s">
        <v>1</v>
      </c>
      <c r="L193" s="41"/>
      <c r="M193" s="222" t="s">
        <v>1</v>
      </c>
      <c r="N193" s="223" t="s">
        <v>39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356</v>
      </c>
      <c r="AT193" s="226" t="s">
        <v>131</v>
      </c>
      <c r="AU193" s="226" t="s">
        <v>82</v>
      </c>
      <c r="AY193" s="14" t="s">
        <v>128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82</v>
      </c>
      <c r="BK193" s="227">
        <f>ROUND(I193*H193,2)</f>
        <v>0</v>
      </c>
      <c r="BL193" s="14" t="s">
        <v>356</v>
      </c>
      <c r="BM193" s="226" t="s">
        <v>360</v>
      </c>
    </row>
    <row r="194" s="12" customFormat="1" ht="25.92" customHeight="1">
      <c r="A194" s="12"/>
      <c r="B194" s="199"/>
      <c r="C194" s="200"/>
      <c r="D194" s="201" t="s">
        <v>73</v>
      </c>
      <c r="E194" s="202" t="s">
        <v>361</v>
      </c>
      <c r="F194" s="202" t="s">
        <v>362</v>
      </c>
      <c r="G194" s="200"/>
      <c r="H194" s="200"/>
      <c r="I194" s="203"/>
      <c r="J194" s="204">
        <f>BK194</f>
        <v>0</v>
      </c>
      <c r="K194" s="200"/>
      <c r="L194" s="205"/>
      <c r="M194" s="206"/>
      <c r="N194" s="207"/>
      <c r="O194" s="207"/>
      <c r="P194" s="208">
        <f>P195</f>
        <v>0</v>
      </c>
      <c r="Q194" s="207"/>
      <c r="R194" s="208">
        <f>R195</f>
        <v>0</v>
      </c>
      <c r="S194" s="207"/>
      <c r="T194" s="209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150</v>
      </c>
      <c r="AT194" s="211" t="s">
        <v>73</v>
      </c>
      <c r="AU194" s="211" t="s">
        <v>74</v>
      </c>
      <c r="AY194" s="210" t="s">
        <v>128</v>
      </c>
      <c r="BK194" s="212">
        <f>BK195</f>
        <v>0</v>
      </c>
    </row>
    <row r="195" s="12" customFormat="1" ht="22.8" customHeight="1">
      <c r="A195" s="12"/>
      <c r="B195" s="199"/>
      <c r="C195" s="200"/>
      <c r="D195" s="201" t="s">
        <v>73</v>
      </c>
      <c r="E195" s="213" t="s">
        <v>363</v>
      </c>
      <c r="F195" s="213" t="s">
        <v>364</v>
      </c>
      <c r="G195" s="200"/>
      <c r="H195" s="200"/>
      <c r="I195" s="203"/>
      <c r="J195" s="214">
        <f>BK195</f>
        <v>0</v>
      </c>
      <c r="K195" s="200"/>
      <c r="L195" s="205"/>
      <c r="M195" s="206"/>
      <c r="N195" s="207"/>
      <c r="O195" s="207"/>
      <c r="P195" s="208">
        <f>P196</f>
        <v>0</v>
      </c>
      <c r="Q195" s="207"/>
      <c r="R195" s="208">
        <f>R196</f>
        <v>0</v>
      </c>
      <c r="S195" s="207"/>
      <c r="T195" s="209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0" t="s">
        <v>150</v>
      </c>
      <c r="AT195" s="211" t="s">
        <v>73</v>
      </c>
      <c r="AU195" s="211" t="s">
        <v>82</v>
      </c>
      <c r="AY195" s="210" t="s">
        <v>128</v>
      </c>
      <c r="BK195" s="212">
        <f>BK196</f>
        <v>0</v>
      </c>
    </row>
    <row r="196" s="2" customFormat="1" ht="16.5" customHeight="1">
      <c r="A196" s="35"/>
      <c r="B196" s="36"/>
      <c r="C196" s="215" t="s">
        <v>365</v>
      </c>
      <c r="D196" s="215" t="s">
        <v>131</v>
      </c>
      <c r="E196" s="216" t="s">
        <v>366</v>
      </c>
      <c r="F196" s="217" t="s">
        <v>367</v>
      </c>
      <c r="G196" s="218" t="s">
        <v>355</v>
      </c>
      <c r="H196" s="219">
        <v>1</v>
      </c>
      <c r="I196" s="220"/>
      <c r="J196" s="221">
        <f>ROUND(I196*H196,2)</f>
        <v>0</v>
      </c>
      <c r="K196" s="217" t="s">
        <v>135</v>
      </c>
      <c r="L196" s="41"/>
      <c r="M196" s="228" t="s">
        <v>1</v>
      </c>
      <c r="N196" s="229" t="s">
        <v>39</v>
      </c>
      <c r="O196" s="230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368</v>
      </c>
      <c r="AT196" s="226" t="s">
        <v>131</v>
      </c>
      <c r="AU196" s="226" t="s">
        <v>84</v>
      </c>
      <c r="AY196" s="14" t="s">
        <v>128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82</v>
      </c>
      <c r="BK196" s="227">
        <f>ROUND(I196*H196,2)</f>
        <v>0</v>
      </c>
      <c r="BL196" s="14" t="s">
        <v>368</v>
      </c>
      <c r="BM196" s="226" t="s">
        <v>369</v>
      </c>
    </row>
    <row r="197" s="2" customFormat="1" ht="6.96" customHeight="1">
      <c r="A197" s="35"/>
      <c r="B197" s="63"/>
      <c r="C197" s="64"/>
      <c r="D197" s="64"/>
      <c r="E197" s="64"/>
      <c r="F197" s="64"/>
      <c r="G197" s="64"/>
      <c r="H197" s="64"/>
      <c r="I197" s="64"/>
      <c r="J197" s="64"/>
      <c r="K197" s="64"/>
      <c r="L197" s="41"/>
      <c r="M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</row>
  </sheetData>
  <sheetProtection sheet="1" autoFilter="0" formatColumns="0" formatRows="0" objects="1" scenarios="1" spinCount="100000" saltValue="QYVDgGp8k4jXdvJalV6SUpRMlTwbB75Z8s8upFZEgV0n8sgjgZdeZiLW36G782yh+OGUDdxkGoCxm9O4QdCh0A==" hashValue="N6oEPTiDHuc7KeGvnhF4ev8m8idSrozeOdb1w78ib/VhvDVOBcqemVf8PRPyIrMCIWG4ZQE35ixPHB3chFPVVQ==" algorithmName="SHA-512" password="CC35"/>
  <autoFilter ref="C129:K19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Výměna zdrojů tepla v areálu Gymnázia Dobruška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370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2. 12. 2024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ROUND(J131,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ROUND((SUM(BE131:BE207)),  2)</f>
        <v>0</v>
      </c>
      <c r="G33" s="35"/>
      <c r="H33" s="35"/>
      <c r="I33" s="152">
        <v>0.20999999999999999</v>
      </c>
      <c r="J33" s="151">
        <f>ROUND(((SUM(BE131:BE207))*I33),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ROUND((SUM(BF131:BF207)),  2)</f>
        <v>0</v>
      </c>
      <c r="G34" s="35"/>
      <c r="H34" s="35"/>
      <c r="I34" s="152">
        <v>0.12</v>
      </c>
      <c r="J34" s="151">
        <f>ROUND(((SUM(BF131:BF207))*I34),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ROUND((SUM(BG131:BG207)),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ROUND((SUM(BH131:BH207)),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ROUND((SUM(BI131:BI207)),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Výměna zdrojů tepla v areálu Gymnázia Dobruška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Kotelna Gymnázia - Rozvod plynu + ÚT + ZTi + VZT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Dobruška, Pulická 779, 518 01  Dobruška</v>
      </c>
      <c r="G89" s="37"/>
      <c r="H89" s="37"/>
      <c r="I89" s="29" t="s">
        <v>22</v>
      </c>
      <c r="J89" s="76" t="str">
        <f>IF(J12="","",J12)</f>
        <v>2. 12. 2024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J131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J132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J133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102</v>
      </c>
      <c r="E99" s="185"/>
      <c r="F99" s="185"/>
      <c r="G99" s="185"/>
      <c r="H99" s="185"/>
      <c r="I99" s="185"/>
      <c r="J99" s="186">
        <f>J139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103</v>
      </c>
      <c r="E100" s="185"/>
      <c r="F100" s="185"/>
      <c r="G100" s="185"/>
      <c r="H100" s="185"/>
      <c r="I100" s="185"/>
      <c r="J100" s="186">
        <f>J146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371</v>
      </c>
      <c r="E101" s="185"/>
      <c r="F101" s="185"/>
      <c r="G101" s="185"/>
      <c r="H101" s="185"/>
      <c r="I101" s="185"/>
      <c r="J101" s="186">
        <f>J170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104</v>
      </c>
      <c r="E102" s="185"/>
      <c r="F102" s="185"/>
      <c r="G102" s="185"/>
      <c r="H102" s="185"/>
      <c r="I102" s="185"/>
      <c r="J102" s="186">
        <f>J175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105</v>
      </c>
      <c r="E103" s="185"/>
      <c r="F103" s="185"/>
      <c r="G103" s="185"/>
      <c r="H103" s="185"/>
      <c r="I103" s="185"/>
      <c r="J103" s="186">
        <f>J181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106</v>
      </c>
      <c r="E104" s="185"/>
      <c r="F104" s="185"/>
      <c r="G104" s="185"/>
      <c r="H104" s="185"/>
      <c r="I104" s="185"/>
      <c r="J104" s="186">
        <f>J189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372</v>
      </c>
      <c r="E105" s="185"/>
      <c r="F105" s="185"/>
      <c r="G105" s="185"/>
      <c r="H105" s="185"/>
      <c r="I105" s="185"/>
      <c r="J105" s="186">
        <f>J194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107</v>
      </c>
      <c r="E106" s="185"/>
      <c r="F106" s="185"/>
      <c r="G106" s="185"/>
      <c r="H106" s="185"/>
      <c r="I106" s="185"/>
      <c r="J106" s="186">
        <f>J197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6"/>
      <c r="C107" s="177"/>
      <c r="D107" s="178" t="s">
        <v>108</v>
      </c>
      <c r="E107" s="179"/>
      <c r="F107" s="179"/>
      <c r="G107" s="179"/>
      <c r="H107" s="179"/>
      <c r="I107" s="179"/>
      <c r="J107" s="180">
        <f>J199</f>
        <v>0</v>
      </c>
      <c r="K107" s="177"/>
      <c r="L107" s="18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2"/>
      <c r="C108" s="183"/>
      <c r="D108" s="184" t="s">
        <v>109</v>
      </c>
      <c r="E108" s="185"/>
      <c r="F108" s="185"/>
      <c r="G108" s="185"/>
      <c r="H108" s="185"/>
      <c r="I108" s="185"/>
      <c r="J108" s="186">
        <f>J200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6"/>
      <c r="C109" s="177"/>
      <c r="D109" s="178" t="s">
        <v>110</v>
      </c>
      <c r="E109" s="179"/>
      <c r="F109" s="179"/>
      <c r="G109" s="179"/>
      <c r="H109" s="179"/>
      <c r="I109" s="179"/>
      <c r="J109" s="180">
        <f>J202</f>
        <v>0</v>
      </c>
      <c r="K109" s="177"/>
      <c r="L109" s="181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76"/>
      <c r="C110" s="177"/>
      <c r="D110" s="178" t="s">
        <v>111</v>
      </c>
      <c r="E110" s="179"/>
      <c r="F110" s="179"/>
      <c r="G110" s="179"/>
      <c r="H110" s="179"/>
      <c r="I110" s="179"/>
      <c r="J110" s="180">
        <f>J204</f>
        <v>0</v>
      </c>
      <c r="K110" s="177"/>
      <c r="L110" s="181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2"/>
      <c r="C111" s="183"/>
      <c r="D111" s="184" t="s">
        <v>112</v>
      </c>
      <c r="E111" s="185"/>
      <c r="F111" s="185"/>
      <c r="G111" s="185"/>
      <c r="H111" s="185"/>
      <c r="I111" s="185"/>
      <c r="J111" s="186">
        <f>J205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="2" customFormat="1" ht="6.96" customHeight="1">
      <c r="A117" s="35"/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0" t="s">
        <v>113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16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171" t="str">
        <f>E7</f>
        <v>Výměna zdrojů tepla v areálu Gymnázia Dobruška</v>
      </c>
      <c r="F121" s="29"/>
      <c r="G121" s="29"/>
      <c r="H121" s="29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92</v>
      </c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7"/>
      <c r="D123" s="37"/>
      <c r="E123" s="73" t="str">
        <f>E9</f>
        <v>Kotelna Gymnázia - Rozvod plynu + ÚT + ZTi + VZT</v>
      </c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20</v>
      </c>
      <c r="D125" s="37"/>
      <c r="E125" s="37"/>
      <c r="F125" s="24" t="str">
        <f>F12</f>
        <v xml:space="preserve">Gymnázium Dobruška, Pulická 779, 518 01  Dobruška</v>
      </c>
      <c r="G125" s="37"/>
      <c r="H125" s="37"/>
      <c r="I125" s="29" t="s">
        <v>22</v>
      </c>
      <c r="J125" s="76" t="str">
        <f>IF(J12="","",J12)</f>
        <v>2. 12. 2024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24</v>
      </c>
      <c r="D127" s="37"/>
      <c r="E127" s="37"/>
      <c r="F127" s="24" t="str">
        <f>E15</f>
        <v xml:space="preserve"> </v>
      </c>
      <c r="G127" s="37"/>
      <c r="H127" s="37"/>
      <c r="I127" s="29" t="s">
        <v>30</v>
      </c>
      <c r="J127" s="33" t="str">
        <f>E21</f>
        <v xml:space="preserve"> 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15" customHeight="1">
      <c r="A128" s="35"/>
      <c r="B128" s="36"/>
      <c r="C128" s="29" t="s">
        <v>28</v>
      </c>
      <c r="D128" s="37"/>
      <c r="E128" s="37"/>
      <c r="F128" s="24" t="str">
        <f>IF(E18="","",E18)</f>
        <v>Vyplň údaj</v>
      </c>
      <c r="G128" s="37"/>
      <c r="H128" s="37"/>
      <c r="I128" s="29" t="s">
        <v>32</v>
      </c>
      <c r="J128" s="33" t="str">
        <f>E24</f>
        <v xml:space="preserve"> 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0.32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11" customFormat="1" ht="29.28" customHeight="1">
      <c r="A130" s="188"/>
      <c r="B130" s="189"/>
      <c r="C130" s="190" t="s">
        <v>114</v>
      </c>
      <c r="D130" s="191" t="s">
        <v>59</v>
      </c>
      <c r="E130" s="191" t="s">
        <v>55</v>
      </c>
      <c r="F130" s="191" t="s">
        <v>56</v>
      </c>
      <c r="G130" s="191" t="s">
        <v>115</v>
      </c>
      <c r="H130" s="191" t="s">
        <v>116</v>
      </c>
      <c r="I130" s="191" t="s">
        <v>117</v>
      </c>
      <c r="J130" s="191" t="s">
        <v>96</v>
      </c>
      <c r="K130" s="192" t="s">
        <v>118</v>
      </c>
      <c r="L130" s="193"/>
      <c r="M130" s="97" t="s">
        <v>1</v>
      </c>
      <c r="N130" s="98" t="s">
        <v>38</v>
      </c>
      <c r="O130" s="98" t="s">
        <v>119</v>
      </c>
      <c r="P130" s="98" t="s">
        <v>120</v>
      </c>
      <c r="Q130" s="98" t="s">
        <v>121</v>
      </c>
      <c r="R130" s="98" t="s">
        <v>122</v>
      </c>
      <c r="S130" s="98" t="s">
        <v>123</v>
      </c>
      <c r="T130" s="99" t="s">
        <v>124</v>
      </c>
      <c r="U130" s="188"/>
      <c r="V130" s="188"/>
      <c r="W130" s="188"/>
      <c r="X130" s="188"/>
      <c r="Y130" s="188"/>
      <c r="Z130" s="188"/>
      <c r="AA130" s="188"/>
      <c r="AB130" s="188"/>
      <c r="AC130" s="188"/>
      <c r="AD130" s="188"/>
      <c r="AE130" s="188"/>
    </row>
    <row r="131" s="2" customFormat="1" ht="22.8" customHeight="1">
      <c r="A131" s="35"/>
      <c r="B131" s="36"/>
      <c r="C131" s="104" t="s">
        <v>125</v>
      </c>
      <c r="D131" s="37"/>
      <c r="E131" s="37"/>
      <c r="F131" s="37"/>
      <c r="G131" s="37"/>
      <c r="H131" s="37"/>
      <c r="I131" s="37"/>
      <c r="J131" s="194">
        <f>BK131</f>
        <v>0</v>
      </c>
      <c r="K131" s="37"/>
      <c r="L131" s="41"/>
      <c r="M131" s="100"/>
      <c r="N131" s="195"/>
      <c r="O131" s="101"/>
      <c r="P131" s="196">
        <f>P132+P199+P202+P204</f>
        <v>0</v>
      </c>
      <c r="Q131" s="101"/>
      <c r="R131" s="196">
        <f>R132+R199+R202+R204</f>
        <v>0.5287400000000001</v>
      </c>
      <c r="S131" s="101"/>
      <c r="T131" s="197">
        <f>T132+T199+T202+T204</f>
        <v>2.4257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73</v>
      </c>
      <c r="AU131" s="14" t="s">
        <v>98</v>
      </c>
      <c r="BK131" s="198">
        <f>BK132+BK199+BK202+BK204</f>
        <v>0</v>
      </c>
    </row>
    <row r="132" s="12" customFormat="1" ht="25.92" customHeight="1">
      <c r="A132" s="12"/>
      <c r="B132" s="199"/>
      <c r="C132" s="200"/>
      <c r="D132" s="201" t="s">
        <v>73</v>
      </c>
      <c r="E132" s="202" t="s">
        <v>126</v>
      </c>
      <c r="F132" s="202" t="s">
        <v>127</v>
      </c>
      <c r="G132" s="200"/>
      <c r="H132" s="200"/>
      <c r="I132" s="203"/>
      <c r="J132" s="204">
        <f>BK132</f>
        <v>0</v>
      </c>
      <c r="K132" s="200"/>
      <c r="L132" s="205"/>
      <c r="M132" s="206"/>
      <c r="N132" s="207"/>
      <c r="O132" s="207"/>
      <c r="P132" s="208">
        <f>P133+P139+P146+P170+P175+P181+P189+P194+P197</f>
        <v>0</v>
      </c>
      <c r="Q132" s="207"/>
      <c r="R132" s="208">
        <f>R133+R139+R146+R170+R175+R181+R189+R194+R197</f>
        <v>0.5287400000000001</v>
      </c>
      <c r="S132" s="207"/>
      <c r="T132" s="209">
        <f>T133+T139+T146+T170+T175+T181+T189+T194+T197</f>
        <v>2.4257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84</v>
      </c>
      <c r="AT132" s="211" t="s">
        <v>73</v>
      </c>
      <c r="AU132" s="211" t="s">
        <v>74</v>
      </c>
      <c r="AY132" s="210" t="s">
        <v>128</v>
      </c>
      <c r="BK132" s="212">
        <f>BK133+BK139+BK146+BK170+BK175+BK181+BK189+BK194+BK197</f>
        <v>0</v>
      </c>
    </row>
    <row r="133" s="12" customFormat="1" ht="22.8" customHeight="1">
      <c r="A133" s="12"/>
      <c r="B133" s="199"/>
      <c r="C133" s="200"/>
      <c r="D133" s="201" t="s">
        <v>73</v>
      </c>
      <c r="E133" s="213" t="s">
        <v>129</v>
      </c>
      <c r="F133" s="213" t="s">
        <v>130</v>
      </c>
      <c r="G133" s="200"/>
      <c r="H133" s="200"/>
      <c r="I133" s="203"/>
      <c r="J133" s="214">
        <f>BK133</f>
        <v>0</v>
      </c>
      <c r="K133" s="200"/>
      <c r="L133" s="205"/>
      <c r="M133" s="206"/>
      <c r="N133" s="207"/>
      <c r="O133" s="207"/>
      <c r="P133" s="208">
        <f>SUM(P134:P138)</f>
        <v>0</v>
      </c>
      <c r="Q133" s="207"/>
      <c r="R133" s="208">
        <f>SUM(R134:R138)</f>
        <v>0.011140000000000001</v>
      </c>
      <c r="S133" s="207"/>
      <c r="T133" s="209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0" t="s">
        <v>84</v>
      </c>
      <c r="AT133" s="211" t="s">
        <v>73</v>
      </c>
      <c r="AU133" s="211" t="s">
        <v>82</v>
      </c>
      <c r="AY133" s="210" t="s">
        <v>128</v>
      </c>
      <c r="BK133" s="212">
        <f>SUM(BK134:BK138)</f>
        <v>0</v>
      </c>
    </row>
    <row r="134" s="2" customFormat="1" ht="24.15" customHeight="1">
      <c r="A134" s="35"/>
      <c r="B134" s="36"/>
      <c r="C134" s="215" t="s">
        <v>82</v>
      </c>
      <c r="D134" s="215" t="s">
        <v>131</v>
      </c>
      <c r="E134" s="216" t="s">
        <v>373</v>
      </c>
      <c r="F134" s="217" t="s">
        <v>374</v>
      </c>
      <c r="G134" s="218" t="s">
        <v>134</v>
      </c>
      <c r="H134" s="219">
        <v>1</v>
      </c>
      <c r="I134" s="220"/>
      <c r="J134" s="221">
        <f>ROUND(I134*H134,2)</f>
        <v>0</v>
      </c>
      <c r="K134" s="217" t="s">
        <v>135</v>
      </c>
      <c r="L134" s="41"/>
      <c r="M134" s="222" t="s">
        <v>1</v>
      </c>
      <c r="N134" s="223" t="s">
        <v>39</v>
      </c>
      <c r="O134" s="88"/>
      <c r="P134" s="224">
        <f>O134*H134</f>
        <v>0</v>
      </c>
      <c r="Q134" s="224">
        <v>0.00042000000000000002</v>
      </c>
      <c r="R134" s="224">
        <f>Q134*H134</f>
        <v>0.00042000000000000002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136</v>
      </c>
      <c r="AT134" s="226" t="s">
        <v>131</v>
      </c>
      <c r="AU134" s="226" t="s">
        <v>84</v>
      </c>
      <c r="AY134" s="14" t="s">
        <v>128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82</v>
      </c>
      <c r="BK134" s="227">
        <f>ROUND(I134*H134,2)</f>
        <v>0</v>
      </c>
      <c r="BL134" s="14" t="s">
        <v>136</v>
      </c>
      <c r="BM134" s="226" t="s">
        <v>375</v>
      </c>
    </row>
    <row r="135" s="2" customFormat="1" ht="24.15" customHeight="1">
      <c r="A135" s="35"/>
      <c r="B135" s="36"/>
      <c r="C135" s="215" t="s">
        <v>84</v>
      </c>
      <c r="D135" s="215" t="s">
        <v>131</v>
      </c>
      <c r="E135" s="216" t="s">
        <v>376</v>
      </c>
      <c r="F135" s="217" t="s">
        <v>377</v>
      </c>
      <c r="G135" s="218" t="s">
        <v>134</v>
      </c>
      <c r="H135" s="219">
        <v>1</v>
      </c>
      <c r="I135" s="220"/>
      <c r="J135" s="221">
        <f>ROUND(I135*H135,2)</f>
        <v>0</v>
      </c>
      <c r="K135" s="217" t="s">
        <v>135</v>
      </c>
      <c r="L135" s="41"/>
      <c r="M135" s="222" t="s">
        <v>1</v>
      </c>
      <c r="N135" s="223" t="s">
        <v>39</v>
      </c>
      <c r="O135" s="88"/>
      <c r="P135" s="224">
        <f>O135*H135</f>
        <v>0</v>
      </c>
      <c r="Q135" s="224">
        <v>0.00027</v>
      </c>
      <c r="R135" s="224">
        <f>Q135*H135</f>
        <v>0.00027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136</v>
      </c>
      <c r="AT135" s="226" t="s">
        <v>131</v>
      </c>
      <c r="AU135" s="226" t="s">
        <v>84</v>
      </c>
      <c r="AY135" s="14" t="s">
        <v>128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82</v>
      </c>
      <c r="BK135" s="227">
        <f>ROUND(I135*H135,2)</f>
        <v>0</v>
      </c>
      <c r="BL135" s="14" t="s">
        <v>136</v>
      </c>
      <c r="BM135" s="226" t="s">
        <v>378</v>
      </c>
    </row>
    <row r="136" s="2" customFormat="1" ht="16.5" customHeight="1">
      <c r="A136" s="35"/>
      <c r="B136" s="36"/>
      <c r="C136" s="215" t="s">
        <v>142</v>
      </c>
      <c r="D136" s="215" t="s">
        <v>131</v>
      </c>
      <c r="E136" s="216" t="s">
        <v>379</v>
      </c>
      <c r="F136" s="217" t="s">
        <v>380</v>
      </c>
      <c r="G136" s="218" t="s">
        <v>140</v>
      </c>
      <c r="H136" s="219">
        <v>10</v>
      </c>
      <c r="I136" s="220"/>
      <c r="J136" s="221">
        <f>ROUND(I136*H136,2)</f>
        <v>0</v>
      </c>
      <c r="K136" s="217" t="s">
        <v>1</v>
      </c>
      <c r="L136" s="41"/>
      <c r="M136" s="222" t="s">
        <v>1</v>
      </c>
      <c r="N136" s="223" t="s">
        <v>39</v>
      </c>
      <c r="O136" s="88"/>
      <c r="P136" s="224">
        <f>O136*H136</f>
        <v>0</v>
      </c>
      <c r="Q136" s="224">
        <v>0.00040000000000000002</v>
      </c>
      <c r="R136" s="224">
        <f>Q136*H136</f>
        <v>0.0040000000000000001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136</v>
      </c>
      <c r="AT136" s="226" t="s">
        <v>131</v>
      </c>
      <c r="AU136" s="226" t="s">
        <v>84</v>
      </c>
      <c r="AY136" s="14" t="s">
        <v>128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82</v>
      </c>
      <c r="BK136" s="227">
        <f>ROUND(I136*H136,2)</f>
        <v>0</v>
      </c>
      <c r="BL136" s="14" t="s">
        <v>136</v>
      </c>
      <c r="BM136" s="226" t="s">
        <v>381</v>
      </c>
    </row>
    <row r="137" s="2" customFormat="1" ht="21.75" customHeight="1">
      <c r="A137" s="35"/>
      <c r="B137" s="36"/>
      <c r="C137" s="215" t="s">
        <v>146</v>
      </c>
      <c r="D137" s="215" t="s">
        <v>131</v>
      </c>
      <c r="E137" s="216" t="s">
        <v>138</v>
      </c>
      <c r="F137" s="217" t="s">
        <v>139</v>
      </c>
      <c r="G137" s="218" t="s">
        <v>140</v>
      </c>
      <c r="H137" s="219">
        <v>15</v>
      </c>
      <c r="I137" s="220"/>
      <c r="J137" s="221">
        <f>ROUND(I137*H137,2)</f>
        <v>0</v>
      </c>
      <c r="K137" s="217" t="s">
        <v>135</v>
      </c>
      <c r="L137" s="41"/>
      <c r="M137" s="222" t="s">
        <v>1</v>
      </c>
      <c r="N137" s="223" t="s">
        <v>39</v>
      </c>
      <c r="O137" s="88"/>
      <c r="P137" s="224">
        <f>O137*H137</f>
        <v>0</v>
      </c>
      <c r="Q137" s="224">
        <v>0.00042999999999999999</v>
      </c>
      <c r="R137" s="224">
        <f>Q137*H137</f>
        <v>0.00645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136</v>
      </c>
      <c r="AT137" s="226" t="s">
        <v>131</v>
      </c>
      <c r="AU137" s="226" t="s">
        <v>84</v>
      </c>
      <c r="AY137" s="14" t="s">
        <v>128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82</v>
      </c>
      <c r="BK137" s="227">
        <f>ROUND(I137*H137,2)</f>
        <v>0</v>
      </c>
      <c r="BL137" s="14" t="s">
        <v>136</v>
      </c>
      <c r="BM137" s="226" t="s">
        <v>382</v>
      </c>
    </row>
    <row r="138" s="2" customFormat="1" ht="16.5" customHeight="1">
      <c r="A138" s="35"/>
      <c r="B138" s="36"/>
      <c r="C138" s="215" t="s">
        <v>150</v>
      </c>
      <c r="D138" s="215" t="s">
        <v>131</v>
      </c>
      <c r="E138" s="216" t="s">
        <v>151</v>
      </c>
      <c r="F138" s="217" t="s">
        <v>152</v>
      </c>
      <c r="G138" s="218" t="s">
        <v>140</v>
      </c>
      <c r="H138" s="219">
        <v>1</v>
      </c>
      <c r="I138" s="220"/>
      <c r="J138" s="221">
        <f>ROUND(I138*H138,2)</f>
        <v>0</v>
      </c>
      <c r="K138" s="217" t="s">
        <v>135</v>
      </c>
      <c r="L138" s="41"/>
      <c r="M138" s="222" t="s">
        <v>1</v>
      </c>
      <c r="N138" s="223" t="s">
        <v>39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136</v>
      </c>
      <c r="AT138" s="226" t="s">
        <v>131</v>
      </c>
      <c r="AU138" s="226" t="s">
        <v>84</v>
      </c>
      <c r="AY138" s="14" t="s">
        <v>128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82</v>
      </c>
      <c r="BK138" s="227">
        <f>ROUND(I138*H138,2)</f>
        <v>0</v>
      </c>
      <c r="BL138" s="14" t="s">
        <v>136</v>
      </c>
      <c r="BM138" s="226" t="s">
        <v>383</v>
      </c>
    </row>
    <row r="139" s="12" customFormat="1" ht="22.8" customHeight="1">
      <c r="A139" s="12"/>
      <c r="B139" s="199"/>
      <c r="C139" s="200"/>
      <c r="D139" s="201" t="s">
        <v>73</v>
      </c>
      <c r="E139" s="213" t="s">
        <v>197</v>
      </c>
      <c r="F139" s="213" t="s">
        <v>198</v>
      </c>
      <c r="G139" s="200"/>
      <c r="H139" s="200"/>
      <c r="I139" s="203"/>
      <c r="J139" s="214">
        <f>BK139</f>
        <v>0</v>
      </c>
      <c r="K139" s="200"/>
      <c r="L139" s="205"/>
      <c r="M139" s="206"/>
      <c r="N139" s="207"/>
      <c r="O139" s="207"/>
      <c r="P139" s="208">
        <f>SUM(P140:P145)</f>
        <v>0</v>
      </c>
      <c r="Q139" s="207"/>
      <c r="R139" s="208">
        <f>SUM(R140:R145)</f>
        <v>0.068879999999999997</v>
      </c>
      <c r="S139" s="207"/>
      <c r="T139" s="209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84</v>
      </c>
      <c r="AT139" s="211" t="s">
        <v>73</v>
      </c>
      <c r="AU139" s="211" t="s">
        <v>82</v>
      </c>
      <c r="AY139" s="210" t="s">
        <v>128</v>
      </c>
      <c r="BK139" s="212">
        <f>SUM(BK140:BK145)</f>
        <v>0</v>
      </c>
    </row>
    <row r="140" s="2" customFormat="1" ht="33" customHeight="1">
      <c r="A140" s="35"/>
      <c r="B140" s="36"/>
      <c r="C140" s="215" t="s">
        <v>154</v>
      </c>
      <c r="D140" s="215" t="s">
        <v>131</v>
      </c>
      <c r="E140" s="216" t="s">
        <v>384</v>
      </c>
      <c r="F140" s="217" t="s">
        <v>385</v>
      </c>
      <c r="G140" s="218" t="s">
        <v>140</v>
      </c>
      <c r="H140" s="219">
        <v>5</v>
      </c>
      <c r="I140" s="220"/>
      <c r="J140" s="221">
        <f>ROUND(I140*H140,2)</f>
        <v>0</v>
      </c>
      <c r="K140" s="217" t="s">
        <v>135</v>
      </c>
      <c r="L140" s="41"/>
      <c r="M140" s="222" t="s">
        <v>1</v>
      </c>
      <c r="N140" s="223" t="s">
        <v>39</v>
      </c>
      <c r="O140" s="88"/>
      <c r="P140" s="224">
        <f>O140*H140</f>
        <v>0</v>
      </c>
      <c r="Q140" s="224">
        <v>0.00147</v>
      </c>
      <c r="R140" s="224">
        <f>Q140*H140</f>
        <v>0.0073499999999999998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136</v>
      </c>
      <c r="AT140" s="226" t="s">
        <v>131</v>
      </c>
      <c r="AU140" s="226" t="s">
        <v>84</v>
      </c>
      <c r="AY140" s="14" t="s">
        <v>128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82</v>
      </c>
      <c r="BK140" s="227">
        <f>ROUND(I140*H140,2)</f>
        <v>0</v>
      </c>
      <c r="BL140" s="14" t="s">
        <v>136</v>
      </c>
      <c r="BM140" s="226" t="s">
        <v>386</v>
      </c>
    </row>
    <row r="141" s="2" customFormat="1" ht="33" customHeight="1">
      <c r="A141" s="35"/>
      <c r="B141" s="36"/>
      <c r="C141" s="215" t="s">
        <v>161</v>
      </c>
      <c r="D141" s="215" t="s">
        <v>131</v>
      </c>
      <c r="E141" s="216" t="s">
        <v>387</v>
      </c>
      <c r="F141" s="217" t="s">
        <v>388</v>
      </c>
      <c r="G141" s="218" t="s">
        <v>140</v>
      </c>
      <c r="H141" s="219">
        <v>5</v>
      </c>
      <c r="I141" s="220"/>
      <c r="J141" s="221">
        <f>ROUND(I141*H141,2)</f>
        <v>0</v>
      </c>
      <c r="K141" s="217" t="s">
        <v>135</v>
      </c>
      <c r="L141" s="41"/>
      <c r="M141" s="222" t="s">
        <v>1</v>
      </c>
      <c r="N141" s="223" t="s">
        <v>39</v>
      </c>
      <c r="O141" s="88"/>
      <c r="P141" s="224">
        <f>O141*H141</f>
        <v>0</v>
      </c>
      <c r="Q141" s="224">
        <v>0.01171</v>
      </c>
      <c r="R141" s="224">
        <f>Q141*H141</f>
        <v>0.058549999999999998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136</v>
      </c>
      <c r="AT141" s="226" t="s">
        <v>131</v>
      </c>
      <c r="AU141" s="226" t="s">
        <v>84</v>
      </c>
      <c r="AY141" s="14" t="s">
        <v>128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82</v>
      </c>
      <c r="BK141" s="227">
        <f>ROUND(I141*H141,2)</f>
        <v>0</v>
      </c>
      <c r="BL141" s="14" t="s">
        <v>136</v>
      </c>
      <c r="BM141" s="226" t="s">
        <v>389</v>
      </c>
    </row>
    <row r="142" s="2" customFormat="1" ht="24.15" customHeight="1">
      <c r="A142" s="35"/>
      <c r="B142" s="36"/>
      <c r="C142" s="215" t="s">
        <v>165</v>
      </c>
      <c r="D142" s="215" t="s">
        <v>131</v>
      </c>
      <c r="E142" s="216" t="s">
        <v>207</v>
      </c>
      <c r="F142" s="217" t="s">
        <v>208</v>
      </c>
      <c r="G142" s="218" t="s">
        <v>134</v>
      </c>
      <c r="H142" s="219">
        <v>1</v>
      </c>
      <c r="I142" s="220"/>
      <c r="J142" s="221">
        <f>ROUND(I142*H142,2)</f>
        <v>0</v>
      </c>
      <c r="K142" s="217" t="s">
        <v>135</v>
      </c>
      <c r="L142" s="41"/>
      <c r="M142" s="222" t="s">
        <v>1</v>
      </c>
      <c r="N142" s="223" t="s">
        <v>39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136</v>
      </c>
      <c r="AT142" s="226" t="s">
        <v>131</v>
      </c>
      <c r="AU142" s="226" t="s">
        <v>84</v>
      </c>
      <c r="AY142" s="14" t="s">
        <v>128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82</v>
      </c>
      <c r="BK142" s="227">
        <f>ROUND(I142*H142,2)</f>
        <v>0</v>
      </c>
      <c r="BL142" s="14" t="s">
        <v>136</v>
      </c>
      <c r="BM142" s="226" t="s">
        <v>390</v>
      </c>
    </row>
    <row r="143" s="2" customFormat="1" ht="24.15" customHeight="1">
      <c r="A143" s="35"/>
      <c r="B143" s="36"/>
      <c r="C143" s="215" t="s">
        <v>169</v>
      </c>
      <c r="D143" s="215" t="s">
        <v>131</v>
      </c>
      <c r="E143" s="216" t="s">
        <v>211</v>
      </c>
      <c r="F143" s="217" t="s">
        <v>212</v>
      </c>
      <c r="G143" s="218" t="s">
        <v>140</v>
      </c>
      <c r="H143" s="219">
        <v>20</v>
      </c>
      <c r="I143" s="220"/>
      <c r="J143" s="221">
        <f>ROUND(I143*H143,2)</f>
        <v>0</v>
      </c>
      <c r="K143" s="217" t="s">
        <v>135</v>
      </c>
      <c r="L143" s="41"/>
      <c r="M143" s="222" t="s">
        <v>1</v>
      </c>
      <c r="N143" s="223" t="s">
        <v>39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136</v>
      </c>
      <c r="AT143" s="226" t="s">
        <v>131</v>
      </c>
      <c r="AU143" s="226" t="s">
        <v>84</v>
      </c>
      <c r="AY143" s="14" t="s">
        <v>128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82</v>
      </c>
      <c r="BK143" s="227">
        <f>ROUND(I143*H143,2)</f>
        <v>0</v>
      </c>
      <c r="BL143" s="14" t="s">
        <v>136</v>
      </c>
      <c r="BM143" s="226" t="s">
        <v>391</v>
      </c>
    </row>
    <row r="144" s="2" customFormat="1" ht="24.15" customHeight="1">
      <c r="A144" s="35"/>
      <c r="B144" s="36"/>
      <c r="C144" s="215" t="s">
        <v>173</v>
      </c>
      <c r="D144" s="215" t="s">
        <v>131</v>
      </c>
      <c r="E144" s="216" t="s">
        <v>392</v>
      </c>
      <c r="F144" s="217" t="s">
        <v>393</v>
      </c>
      <c r="G144" s="218" t="s">
        <v>134</v>
      </c>
      <c r="H144" s="219">
        <v>2</v>
      </c>
      <c r="I144" s="220"/>
      <c r="J144" s="221">
        <f>ROUND(I144*H144,2)</f>
        <v>0</v>
      </c>
      <c r="K144" s="217" t="s">
        <v>135</v>
      </c>
      <c r="L144" s="41"/>
      <c r="M144" s="222" t="s">
        <v>1</v>
      </c>
      <c r="N144" s="223" t="s">
        <v>39</v>
      </c>
      <c r="O144" s="88"/>
      <c r="P144" s="224">
        <f>O144*H144</f>
        <v>0</v>
      </c>
      <c r="Q144" s="224">
        <v>0.00044999999999999999</v>
      </c>
      <c r="R144" s="224">
        <f>Q144*H144</f>
        <v>0.00089999999999999998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136</v>
      </c>
      <c r="AT144" s="226" t="s">
        <v>131</v>
      </c>
      <c r="AU144" s="226" t="s">
        <v>84</v>
      </c>
      <c r="AY144" s="14" t="s">
        <v>128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82</v>
      </c>
      <c r="BK144" s="227">
        <f>ROUND(I144*H144,2)</f>
        <v>0</v>
      </c>
      <c r="BL144" s="14" t="s">
        <v>136</v>
      </c>
      <c r="BM144" s="226" t="s">
        <v>394</v>
      </c>
    </row>
    <row r="145" s="2" customFormat="1" ht="24.15" customHeight="1">
      <c r="A145" s="35"/>
      <c r="B145" s="36"/>
      <c r="C145" s="215" t="s">
        <v>178</v>
      </c>
      <c r="D145" s="215" t="s">
        <v>131</v>
      </c>
      <c r="E145" s="216" t="s">
        <v>395</v>
      </c>
      <c r="F145" s="217" t="s">
        <v>396</v>
      </c>
      <c r="G145" s="218" t="s">
        <v>134</v>
      </c>
      <c r="H145" s="219">
        <v>1</v>
      </c>
      <c r="I145" s="220"/>
      <c r="J145" s="221">
        <f>ROUND(I145*H145,2)</f>
        <v>0</v>
      </c>
      <c r="K145" s="217" t="s">
        <v>1</v>
      </c>
      <c r="L145" s="41"/>
      <c r="M145" s="222" t="s">
        <v>1</v>
      </c>
      <c r="N145" s="223" t="s">
        <v>39</v>
      </c>
      <c r="O145" s="88"/>
      <c r="P145" s="224">
        <f>O145*H145</f>
        <v>0</v>
      </c>
      <c r="Q145" s="224">
        <v>0.0020799999999999998</v>
      </c>
      <c r="R145" s="224">
        <f>Q145*H145</f>
        <v>0.0020799999999999998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136</v>
      </c>
      <c r="AT145" s="226" t="s">
        <v>131</v>
      </c>
      <c r="AU145" s="226" t="s">
        <v>84</v>
      </c>
      <c r="AY145" s="14" t="s">
        <v>128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82</v>
      </c>
      <c r="BK145" s="227">
        <f>ROUND(I145*H145,2)</f>
        <v>0</v>
      </c>
      <c r="BL145" s="14" t="s">
        <v>136</v>
      </c>
      <c r="BM145" s="226" t="s">
        <v>397</v>
      </c>
    </row>
    <row r="146" s="12" customFormat="1" ht="22.8" customHeight="1">
      <c r="A146" s="12"/>
      <c r="B146" s="199"/>
      <c r="C146" s="200"/>
      <c r="D146" s="201" t="s">
        <v>73</v>
      </c>
      <c r="E146" s="213" t="s">
        <v>225</v>
      </c>
      <c r="F146" s="213" t="s">
        <v>226</v>
      </c>
      <c r="G146" s="200"/>
      <c r="H146" s="200"/>
      <c r="I146" s="203"/>
      <c r="J146" s="214">
        <f>BK146</f>
        <v>0</v>
      </c>
      <c r="K146" s="200"/>
      <c r="L146" s="205"/>
      <c r="M146" s="206"/>
      <c r="N146" s="207"/>
      <c r="O146" s="207"/>
      <c r="P146" s="208">
        <f>SUM(P147:P169)</f>
        <v>0</v>
      </c>
      <c r="Q146" s="207"/>
      <c r="R146" s="208">
        <f>SUM(R147:R169)</f>
        <v>0.14418000000000003</v>
      </c>
      <c r="S146" s="207"/>
      <c r="T146" s="209">
        <f>SUM(T147:T169)</f>
        <v>2.3700000000000001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0" t="s">
        <v>84</v>
      </c>
      <c r="AT146" s="211" t="s">
        <v>73</v>
      </c>
      <c r="AU146" s="211" t="s">
        <v>82</v>
      </c>
      <c r="AY146" s="210" t="s">
        <v>128</v>
      </c>
      <c r="BK146" s="212">
        <f>SUM(BK147:BK169)</f>
        <v>0</v>
      </c>
    </row>
    <row r="147" s="2" customFormat="1" ht="24.15" customHeight="1">
      <c r="A147" s="35"/>
      <c r="B147" s="36"/>
      <c r="C147" s="215" t="s">
        <v>8</v>
      </c>
      <c r="D147" s="215" t="s">
        <v>131</v>
      </c>
      <c r="E147" s="216" t="s">
        <v>398</v>
      </c>
      <c r="F147" s="217" t="s">
        <v>399</v>
      </c>
      <c r="G147" s="218" t="s">
        <v>134</v>
      </c>
      <c r="H147" s="219">
        <v>1</v>
      </c>
      <c r="I147" s="220"/>
      <c r="J147" s="221">
        <f>ROUND(I147*H147,2)</f>
        <v>0</v>
      </c>
      <c r="K147" s="217" t="s">
        <v>135</v>
      </c>
      <c r="L147" s="41"/>
      <c r="M147" s="222" t="s">
        <v>1</v>
      </c>
      <c r="N147" s="223" t="s">
        <v>39</v>
      </c>
      <c r="O147" s="88"/>
      <c r="P147" s="224">
        <f>O147*H147</f>
        <v>0</v>
      </c>
      <c r="Q147" s="224">
        <v>0.0040800000000000003</v>
      </c>
      <c r="R147" s="224">
        <f>Q147*H147</f>
        <v>0.0040800000000000003</v>
      </c>
      <c r="S147" s="224">
        <v>2.3700000000000001</v>
      </c>
      <c r="T147" s="225">
        <f>S147*H147</f>
        <v>2.3700000000000001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136</v>
      </c>
      <c r="AT147" s="226" t="s">
        <v>131</v>
      </c>
      <c r="AU147" s="226" t="s">
        <v>84</v>
      </c>
      <c r="AY147" s="14" t="s">
        <v>128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82</v>
      </c>
      <c r="BK147" s="227">
        <f>ROUND(I147*H147,2)</f>
        <v>0</v>
      </c>
      <c r="BL147" s="14" t="s">
        <v>136</v>
      </c>
      <c r="BM147" s="226" t="s">
        <v>400</v>
      </c>
    </row>
    <row r="148" s="2" customFormat="1" ht="33" customHeight="1">
      <c r="A148" s="35"/>
      <c r="B148" s="36"/>
      <c r="C148" s="215" t="s">
        <v>185</v>
      </c>
      <c r="D148" s="215" t="s">
        <v>131</v>
      </c>
      <c r="E148" s="216" t="s">
        <v>401</v>
      </c>
      <c r="F148" s="217" t="s">
        <v>402</v>
      </c>
      <c r="G148" s="218" t="s">
        <v>134</v>
      </c>
      <c r="H148" s="219">
        <v>1</v>
      </c>
      <c r="I148" s="220"/>
      <c r="J148" s="221">
        <f>ROUND(I148*H148,2)</f>
        <v>0</v>
      </c>
      <c r="K148" s="217" t="s">
        <v>135</v>
      </c>
      <c r="L148" s="41"/>
      <c r="M148" s="222" t="s">
        <v>1</v>
      </c>
      <c r="N148" s="223" t="s">
        <v>39</v>
      </c>
      <c r="O148" s="88"/>
      <c r="P148" s="224">
        <f>O148*H148</f>
        <v>0</v>
      </c>
      <c r="Q148" s="224">
        <v>0.0090600000000000003</v>
      </c>
      <c r="R148" s="224">
        <f>Q148*H148</f>
        <v>0.0090600000000000003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136</v>
      </c>
      <c r="AT148" s="226" t="s">
        <v>131</v>
      </c>
      <c r="AU148" s="226" t="s">
        <v>84</v>
      </c>
      <c r="AY148" s="14" t="s">
        <v>128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82</v>
      </c>
      <c r="BK148" s="227">
        <f>ROUND(I148*H148,2)</f>
        <v>0</v>
      </c>
      <c r="BL148" s="14" t="s">
        <v>136</v>
      </c>
      <c r="BM148" s="226" t="s">
        <v>403</v>
      </c>
    </row>
    <row r="149" s="2" customFormat="1" ht="24.15" customHeight="1">
      <c r="A149" s="35"/>
      <c r="B149" s="36"/>
      <c r="C149" s="215" t="s">
        <v>189</v>
      </c>
      <c r="D149" s="215" t="s">
        <v>131</v>
      </c>
      <c r="E149" s="216" t="s">
        <v>404</v>
      </c>
      <c r="F149" s="217" t="s">
        <v>405</v>
      </c>
      <c r="G149" s="218" t="s">
        <v>176</v>
      </c>
      <c r="H149" s="219">
        <v>3</v>
      </c>
      <c r="I149" s="220"/>
      <c r="J149" s="221">
        <f>ROUND(I149*H149,2)</f>
        <v>0</v>
      </c>
      <c r="K149" s="217" t="s">
        <v>1</v>
      </c>
      <c r="L149" s="41"/>
      <c r="M149" s="222" t="s">
        <v>1</v>
      </c>
      <c r="N149" s="223" t="s">
        <v>39</v>
      </c>
      <c r="O149" s="88"/>
      <c r="P149" s="224">
        <f>O149*H149</f>
        <v>0</v>
      </c>
      <c r="Q149" s="224">
        <v>0.0025200000000000001</v>
      </c>
      <c r="R149" s="224">
        <f>Q149*H149</f>
        <v>0.0075600000000000007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136</v>
      </c>
      <c r="AT149" s="226" t="s">
        <v>131</v>
      </c>
      <c r="AU149" s="226" t="s">
        <v>84</v>
      </c>
      <c r="AY149" s="14" t="s">
        <v>128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82</v>
      </c>
      <c r="BK149" s="227">
        <f>ROUND(I149*H149,2)</f>
        <v>0</v>
      </c>
      <c r="BL149" s="14" t="s">
        <v>136</v>
      </c>
      <c r="BM149" s="226" t="s">
        <v>406</v>
      </c>
    </row>
    <row r="150" s="2" customFormat="1" ht="49.05" customHeight="1">
      <c r="A150" s="35"/>
      <c r="B150" s="36"/>
      <c r="C150" s="215" t="s">
        <v>193</v>
      </c>
      <c r="D150" s="215" t="s">
        <v>131</v>
      </c>
      <c r="E150" s="216" t="s">
        <v>407</v>
      </c>
      <c r="F150" s="217" t="s">
        <v>408</v>
      </c>
      <c r="G150" s="218" t="s">
        <v>134</v>
      </c>
      <c r="H150" s="219">
        <v>3</v>
      </c>
      <c r="I150" s="220"/>
      <c r="J150" s="221">
        <f>ROUND(I150*H150,2)</f>
        <v>0</v>
      </c>
      <c r="K150" s="217" t="s">
        <v>1</v>
      </c>
      <c r="L150" s="41"/>
      <c r="M150" s="222" t="s">
        <v>1</v>
      </c>
      <c r="N150" s="223" t="s">
        <v>39</v>
      </c>
      <c r="O150" s="88"/>
      <c r="P150" s="224">
        <f>O150*H150</f>
        <v>0</v>
      </c>
      <c r="Q150" s="224">
        <v>0.0025200000000000001</v>
      </c>
      <c r="R150" s="224">
        <f>Q150*H150</f>
        <v>0.0075600000000000007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136</v>
      </c>
      <c r="AT150" s="226" t="s">
        <v>131</v>
      </c>
      <c r="AU150" s="226" t="s">
        <v>84</v>
      </c>
      <c r="AY150" s="14" t="s">
        <v>128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82</v>
      </c>
      <c r="BK150" s="227">
        <f>ROUND(I150*H150,2)</f>
        <v>0</v>
      </c>
      <c r="BL150" s="14" t="s">
        <v>136</v>
      </c>
      <c r="BM150" s="226" t="s">
        <v>409</v>
      </c>
    </row>
    <row r="151" s="2" customFormat="1" ht="76.35" customHeight="1">
      <c r="A151" s="35"/>
      <c r="B151" s="36"/>
      <c r="C151" s="215" t="s">
        <v>136</v>
      </c>
      <c r="D151" s="215" t="s">
        <v>131</v>
      </c>
      <c r="E151" s="216" t="s">
        <v>410</v>
      </c>
      <c r="F151" s="217" t="s">
        <v>411</v>
      </c>
      <c r="G151" s="218" t="s">
        <v>134</v>
      </c>
      <c r="H151" s="219">
        <v>3</v>
      </c>
      <c r="I151" s="220"/>
      <c r="J151" s="221">
        <f>ROUND(I151*H151,2)</f>
        <v>0</v>
      </c>
      <c r="K151" s="217" t="s">
        <v>1</v>
      </c>
      <c r="L151" s="41"/>
      <c r="M151" s="222" t="s">
        <v>1</v>
      </c>
      <c r="N151" s="223" t="s">
        <v>39</v>
      </c>
      <c r="O151" s="88"/>
      <c r="P151" s="224">
        <f>O151*H151</f>
        <v>0</v>
      </c>
      <c r="Q151" s="224">
        <v>0.0025200000000000001</v>
      </c>
      <c r="R151" s="224">
        <f>Q151*H151</f>
        <v>0.0075600000000000007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136</v>
      </c>
      <c r="AT151" s="226" t="s">
        <v>131</v>
      </c>
      <c r="AU151" s="226" t="s">
        <v>84</v>
      </c>
      <c r="AY151" s="14" t="s">
        <v>128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82</v>
      </c>
      <c r="BK151" s="227">
        <f>ROUND(I151*H151,2)</f>
        <v>0</v>
      </c>
      <c r="BL151" s="14" t="s">
        <v>136</v>
      </c>
      <c r="BM151" s="226" t="s">
        <v>412</v>
      </c>
    </row>
    <row r="152" s="2" customFormat="1" ht="90" customHeight="1">
      <c r="A152" s="35"/>
      <c r="B152" s="36"/>
      <c r="C152" s="215" t="s">
        <v>202</v>
      </c>
      <c r="D152" s="215" t="s">
        <v>131</v>
      </c>
      <c r="E152" s="216" t="s">
        <v>413</v>
      </c>
      <c r="F152" s="217" t="s">
        <v>414</v>
      </c>
      <c r="G152" s="218" t="s">
        <v>134</v>
      </c>
      <c r="H152" s="219">
        <v>1</v>
      </c>
      <c r="I152" s="220"/>
      <c r="J152" s="221">
        <f>ROUND(I152*H152,2)</f>
        <v>0</v>
      </c>
      <c r="K152" s="217" t="s">
        <v>1</v>
      </c>
      <c r="L152" s="41"/>
      <c r="M152" s="222" t="s">
        <v>1</v>
      </c>
      <c r="N152" s="223" t="s">
        <v>39</v>
      </c>
      <c r="O152" s="88"/>
      <c r="P152" s="224">
        <f>O152*H152</f>
        <v>0</v>
      </c>
      <c r="Q152" s="224">
        <v>0.0025200000000000001</v>
      </c>
      <c r="R152" s="224">
        <f>Q152*H152</f>
        <v>0.0025200000000000001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136</v>
      </c>
      <c r="AT152" s="226" t="s">
        <v>131</v>
      </c>
      <c r="AU152" s="226" t="s">
        <v>84</v>
      </c>
      <c r="AY152" s="14" t="s">
        <v>128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82</v>
      </c>
      <c r="BK152" s="227">
        <f>ROUND(I152*H152,2)</f>
        <v>0</v>
      </c>
      <c r="BL152" s="14" t="s">
        <v>136</v>
      </c>
      <c r="BM152" s="226" t="s">
        <v>415</v>
      </c>
    </row>
    <row r="153" s="2" customFormat="1" ht="101.25" customHeight="1">
      <c r="A153" s="35"/>
      <c r="B153" s="36"/>
      <c r="C153" s="215" t="s">
        <v>206</v>
      </c>
      <c r="D153" s="215" t="s">
        <v>131</v>
      </c>
      <c r="E153" s="216" t="s">
        <v>416</v>
      </c>
      <c r="F153" s="217" t="s">
        <v>417</v>
      </c>
      <c r="G153" s="218" t="s">
        <v>134</v>
      </c>
      <c r="H153" s="219">
        <v>1</v>
      </c>
      <c r="I153" s="220"/>
      <c r="J153" s="221">
        <f>ROUND(I153*H153,2)</f>
        <v>0</v>
      </c>
      <c r="K153" s="217" t="s">
        <v>1</v>
      </c>
      <c r="L153" s="41"/>
      <c r="M153" s="222" t="s">
        <v>1</v>
      </c>
      <c r="N153" s="223" t="s">
        <v>39</v>
      </c>
      <c r="O153" s="88"/>
      <c r="P153" s="224">
        <f>O153*H153</f>
        <v>0</v>
      </c>
      <c r="Q153" s="224">
        <v>0.0025200000000000001</v>
      </c>
      <c r="R153" s="224">
        <f>Q153*H153</f>
        <v>0.0025200000000000001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136</v>
      </c>
      <c r="AT153" s="226" t="s">
        <v>131</v>
      </c>
      <c r="AU153" s="226" t="s">
        <v>84</v>
      </c>
      <c r="AY153" s="14" t="s">
        <v>128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82</v>
      </c>
      <c r="BK153" s="227">
        <f>ROUND(I153*H153,2)</f>
        <v>0</v>
      </c>
      <c r="BL153" s="14" t="s">
        <v>136</v>
      </c>
      <c r="BM153" s="226" t="s">
        <v>418</v>
      </c>
    </row>
    <row r="154" s="2" customFormat="1" ht="49.05" customHeight="1">
      <c r="A154" s="35"/>
      <c r="B154" s="36"/>
      <c r="C154" s="215" t="s">
        <v>210</v>
      </c>
      <c r="D154" s="215" t="s">
        <v>131</v>
      </c>
      <c r="E154" s="216" t="s">
        <v>419</v>
      </c>
      <c r="F154" s="217" t="s">
        <v>420</v>
      </c>
      <c r="G154" s="218" t="s">
        <v>134</v>
      </c>
      <c r="H154" s="219">
        <v>1</v>
      </c>
      <c r="I154" s="220"/>
      <c r="J154" s="221">
        <f>ROUND(I154*H154,2)</f>
        <v>0</v>
      </c>
      <c r="K154" s="217" t="s">
        <v>1</v>
      </c>
      <c r="L154" s="41"/>
      <c r="M154" s="222" t="s">
        <v>1</v>
      </c>
      <c r="N154" s="223" t="s">
        <v>39</v>
      </c>
      <c r="O154" s="88"/>
      <c r="P154" s="224">
        <f>O154*H154</f>
        <v>0</v>
      </c>
      <c r="Q154" s="224">
        <v>0.0025200000000000001</v>
      </c>
      <c r="R154" s="224">
        <f>Q154*H154</f>
        <v>0.0025200000000000001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136</v>
      </c>
      <c r="AT154" s="226" t="s">
        <v>131</v>
      </c>
      <c r="AU154" s="226" t="s">
        <v>84</v>
      </c>
      <c r="AY154" s="14" t="s">
        <v>128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82</v>
      </c>
      <c r="BK154" s="227">
        <f>ROUND(I154*H154,2)</f>
        <v>0</v>
      </c>
      <c r="BL154" s="14" t="s">
        <v>136</v>
      </c>
      <c r="BM154" s="226" t="s">
        <v>421</v>
      </c>
    </row>
    <row r="155" s="2" customFormat="1" ht="55.5" customHeight="1">
      <c r="A155" s="35"/>
      <c r="B155" s="36"/>
      <c r="C155" s="215" t="s">
        <v>214</v>
      </c>
      <c r="D155" s="215" t="s">
        <v>131</v>
      </c>
      <c r="E155" s="216" t="s">
        <v>422</v>
      </c>
      <c r="F155" s="217" t="s">
        <v>423</v>
      </c>
      <c r="G155" s="218" t="s">
        <v>134</v>
      </c>
      <c r="H155" s="219">
        <v>2</v>
      </c>
      <c r="I155" s="220"/>
      <c r="J155" s="221">
        <f>ROUND(I155*H155,2)</f>
        <v>0</v>
      </c>
      <c r="K155" s="217" t="s">
        <v>1</v>
      </c>
      <c r="L155" s="41"/>
      <c r="M155" s="222" t="s">
        <v>1</v>
      </c>
      <c r="N155" s="223" t="s">
        <v>39</v>
      </c>
      <c r="O155" s="88"/>
      <c r="P155" s="224">
        <f>O155*H155</f>
        <v>0</v>
      </c>
      <c r="Q155" s="224">
        <v>0.0025200000000000001</v>
      </c>
      <c r="R155" s="224">
        <f>Q155*H155</f>
        <v>0.0050400000000000002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136</v>
      </c>
      <c r="AT155" s="226" t="s">
        <v>131</v>
      </c>
      <c r="AU155" s="226" t="s">
        <v>84</v>
      </c>
      <c r="AY155" s="14" t="s">
        <v>128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82</v>
      </c>
      <c r="BK155" s="227">
        <f>ROUND(I155*H155,2)</f>
        <v>0</v>
      </c>
      <c r="BL155" s="14" t="s">
        <v>136</v>
      </c>
      <c r="BM155" s="226" t="s">
        <v>424</v>
      </c>
    </row>
    <row r="156" s="2" customFormat="1" ht="16.5" customHeight="1">
      <c r="A156" s="35"/>
      <c r="B156" s="36"/>
      <c r="C156" s="215" t="s">
        <v>7</v>
      </c>
      <c r="D156" s="215" t="s">
        <v>131</v>
      </c>
      <c r="E156" s="216" t="s">
        <v>425</v>
      </c>
      <c r="F156" s="217" t="s">
        <v>426</v>
      </c>
      <c r="G156" s="218" t="s">
        <v>134</v>
      </c>
      <c r="H156" s="219">
        <v>2</v>
      </c>
      <c r="I156" s="220"/>
      <c r="J156" s="221">
        <f>ROUND(I156*H156,2)</f>
        <v>0</v>
      </c>
      <c r="K156" s="217" t="s">
        <v>1</v>
      </c>
      <c r="L156" s="41"/>
      <c r="M156" s="222" t="s">
        <v>1</v>
      </c>
      <c r="N156" s="223" t="s">
        <v>39</v>
      </c>
      <c r="O156" s="88"/>
      <c r="P156" s="224">
        <f>O156*H156</f>
        <v>0</v>
      </c>
      <c r="Q156" s="224">
        <v>0.0025200000000000001</v>
      </c>
      <c r="R156" s="224">
        <f>Q156*H156</f>
        <v>0.0050400000000000002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136</v>
      </c>
      <c r="AT156" s="226" t="s">
        <v>131</v>
      </c>
      <c r="AU156" s="226" t="s">
        <v>84</v>
      </c>
      <c r="AY156" s="14" t="s">
        <v>128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82</v>
      </c>
      <c r="BK156" s="227">
        <f>ROUND(I156*H156,2)</f>
        <v>0</v>
      </c>
      <c r="BL156" s="14" t="s">
        <v>136</v>
      </c>
      <c r="BM156" s="226" t="s">
        <v>427</v>
      </c>
    </row>
    <row r="157" s="2" customFormat="1" ht="66.75" customHeight="1">
      <c r="A157" s="35"/>
      <c r="B157" s="36"/>
      <c r="C157" s="215" t="s">
        <v>221</v>
      </c>
      <c r="D157" s="215" t="s">
        <v>131</v>
      </c>
      <c r="E157" s="216" t="s">
        <v>428</v>
      </c>
      <c r="F157" s="217" t="s">
        <v>429</v>
      </c>
      <c r="G157" s="218" t="s">
        <v>134</v>
      </c>
      <c r="H157" s="219">
        <v>1</v>
      </c>
      <c r="I157" s="220"/>
      <c r="J157" s="221">
        <f>ROUND(I157*H157,2)</f>
        <v>0</v>
      </c>
      <c r="K157" s="217" t="s">
        <v>1</v>
      </c>
      <c r="L157" s="41"/>
      <c r="M157" s="222" t="s">
        <v>1</v>
      </c>
      <c r="N157" s="223" t="s">
        <v>39</v>
      </c>
      <c r="O157" s="88"/>
      <c r="P157" s="224">
        <f>O157*H157</f>
        <v>0</v>
      </c>
      <c r="Q157" s="224">
        <v>0.0025200000000000001</v>
      </c>
      <c r="R157" s="224">
        <f>Q157*H157</f>
        <v>0.0025200000000000001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136</v>
      </c>
      <c r="AT157" s="226" t="s">
        <v>131</v>
      </c>
      <c r="AU157" s="226" t="s">
        <v>84</v>
      </c>
      <c r="AY157" s="14" t="s">
        <v>128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82</v>
      </c>
      <c r="BK157" s="227">
        <f>ROUND(I157*H157,2)</f>
        <v>0</v>
      </c>
      <c r="BL157" s="14" t="s">
        <v>136</v>
      </c>
      <c r="BM157" s="226" t="s">
        <v>430</v>
      </c>
    </row>
    <row r="158" s="2" customFormat="1" ht="90" customHeight="1">
      <c r="A158" s="35"/>
      <c r="B158" s="36"/>
      <c r="C158" s="215" t="s">
        <v>227</v>
      </c>
      <c r="D158" s="215" t="s">
        <v>131</v>
      </c>
      <c r="E158" s="216" t="s">
        <v>431</v>
      </c>
      <c r="F158" s="217" t="s">
        <v>432</v>
      </c>
      <c r="G158" s="218" t="s">
        <v>134</v>
      </c>
      <c r="H158" s="219">
        <v>1</v>
      </c>
      <c r="I158" s="220"/>
      <c r="J158" s="221">
        <f>ROUND(I158*H158,2)</f>
        <v>0</v>
      </c>
      <c r="K158" s="217" t="s">
        <v>1</v>
      </c>
      <c r="L158" s="41"/>
      <c r="M158" s="222" t="s">
        <v>1</v>
      </c>
      <c r="N158" s="223" t="s">
        <v>39</v>
      </c>
      <c r="O158" s="88"/>
      <c r="P158" s="224">
        <f>O158*H158</f>
        <v>0</v>
      </c>
      <c r="Q158" s="224">
        <v>0.0025200000000000001</v>
      </c>
      <c r="R158" s="224">
        <f>Q158*H158</f>
        <v>0.0025200000000000001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136</v>
      </c>
      <c r="AT158" s="226" t="s">
        <v>131</v>
      </c>
      <c r="AU158" s="226" t="s">
        <v>84</v>
      </c>
      <c r="AY158" s="14" t="s">
        <v>128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82</v>
      </c>
      <c r="BK158" s="227">
        <f>ROUND(I158*H158,2)</f>
        <v>0</v>
      </c>
      <c r="BL158" s="14" t="s">
        <v>136</v>
      </c>
      <c r="BM158" s="226" t="s">
        <v>433</v>
      </c>
    </row>
    <row r="159" s="2" customFormat="1" ht="78" customHeight="1">
      <c r="A159" s="35"/>
      <c r="B159" s="36"/>
      <c r="C159" s="215" t="s">
        <v>231</v>
      </c>
      <c r="D159" s="215" t="s">
        <v>131</v>
      </c>
      <c r="E159" s="216" t="s">
        <v>434</v>
      </c>
      <c r="F159" s="217" t="s">
        <v>435</v>
      </c>
      <c r="G159" s="218" t="s">
        <v>134</v>
      </c>
      <c r="H159" s="219">
        <v>2</v>
      </c>
      <c r="I159" s="220"/>
      <c r="J159" s="221">
        <f>ROUND(I159*H159,2)</f>
        <v>0</v>
      </c>
      <c r="K159" s="217" t="s">
        <v>1</v>
      </c>
      <c r="L159" s="41"/>
      <c r="M159" s="222" t="s">
        <v>1</v>
      </c>
      <c r="N159" s="223" t="s">
        <v>39</v>
      </c>
      <c r="O159" s="88"/>
      <c r="P159" s="224">
        <f>O159*H159</f>
        <v>0</v>
      </c>
      <c r="Q159" s="224">
        <v>0.0025200000000000001</v>
      </c>
      <c r="R159" s="224">
        <f>Q159*H159</f>
        <v>0.0050400000000000002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136</v>
      </c>
      <c r="AT159" s="226" t="s">
        <v>131</v>
      </c>
      <c r="AU159" s="226" t="s">
        <v>84</v>
      </c>
      <c r="AY159" s="14" t="s">
        <v>128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82</v>
      </c>
      <c r="BK159" s="227">
        <f>ROUND(I159*H159,2)</f>
        <v>0</v>
      </c>
      <c r="BL159" s="14" t="s">
        <v>136</v>
      </c>
      <c r="BM159" s="226" t="s">
        <v>436</v>
      </c>
    </row>
    <row r="160" s="2" customFormat="1" ht="16.5" customHeight="1">
      <c r="A160" s="35"/>
      <c r="B160" s="36"/>
      <c r="C160" s="215" t="s">
        <v>235</v>
      </c>
      <c r="D160" s="215" t="s">
        <v>131</v>
      </c>
      <c r="E160" s="216" t="s">
        <v>437</v>
      </c>
      <c r="F160" s="217" t="s">
        <v>438</v>
      </c>
      <c r="G160" s="218" t="s">
        <v>134</v>
      </c>
      <c r="H160" s="219">
        <v>10</v>
      </c>
      <c r="I160" s="220"/>
      <c r="J160" s="221">
        <f>ROUND(I160*H160,2)</f>
        <v>0</v>
      </c>
      <c r="K160" s="217" t="s">
        <v>1</v>
      </c>
      <c r="L160" s="41"/>
      <c r="M160" s="222" t="s">
        <v>1</v>
      </c>
      <c r="N160" s="223" t="s">
        <v>39</v>
      </c>
      <c r="O160" s="88"/>
      <c r="P160" s="224">
        <f>O160*H160</f>
        <v>0</v>
      </c>
      <c r="Q160" s="224">
        <v>0.0025200000000000001</v>
      </c>
      <c r="R160" s="224">
        <f>Q160*H160</f>
        <v>0.0252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136</v>
      </c>
      <c r="AT160" s="226" t="s">
        <v>131</v>
      </c>
      <c r="AU160" s="226" t="s">
        <v>84</v>
      </c>
      <c r="AY160" s="14" t="s">
        <v>128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82</v>
      </c>
      <c r="BK160" s="227">
        <f>ROUND(I160*H160,2)</f>
        <v>0</v>
      </c>
      <c r="BL160" s="14" t="s">
        <v>136</v>
      </c>
      <c r="BM160" s="226" t="s">
        <v>439</v>
      </c>
    </row>
    <row r="161" s="2" customFormat="1" ht="16.5" customHeight="1">
      <c r="A161" s="35"/>
      <c r="B161" s="36"/>
      <c r="C161" s="215" t="s">
        <v>239</v>
      </c>
      <c r="D161" s="215" t="s">
        <v>131</v>
      </c>
      <c r="E161" s="216" t="s">
        <v>440</v>
      </c>
      <c r="F161" s="217" t="s">
        <v>441</v>
      </c>
      <c r="G161" s="218" t="s">
        <v>176</v>
      </c>
      <c r="H161" s="219">
        <v>1</v>
      </c>
      <c r="I161" s="220"/>
      <c r="J161" s="221">
        <f>ROUND(I161*H161,2)</f>
        <v>0</v>
      </c>
      <c r="K161" s="217" t="s">
        <v>1</v>
      </c>
      <c r="L161" s="41"/>
      <c r="M161" s="222" t="s">
        <v>1</v>
      </c>
      <c r="N161" s="223" t="s">
        <v>39</v>
      </c>
      <c r="O161" s="88"/>
      <c r="P161" s="224">
        <f>O161*H161</f>
        <v>0</v>
      </c>
      <c r="Q161" s="224">
        <v>0.0025200000000000001</v>
      </c>
      <c r="R161" s="224">
        <f>Q161*H161</f>
        <v>0.0025200000000000001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136</v>
      </c>
      <c r="AT161" s="226" t="s">
        <v>131</v>
      </c>
      <c r="AU161" s="226" t="s">
        <v>84</v>
      </c>
      <c r="AY161" s="14" t="s">
        <v>128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82</v>
      </c>
      <c r="BK161" s="227">
        <f>ROUND(I161*H161,2)</f>
        <v>0</v>
      </c>
      <c r="BL161" s="14" t="s">
        <v>136</v>
      </c>
      <c r="BM161" s="226" t="s">
        <v>442</v>
      </c>
    </row>
    <row r="162" s="2" customFormat="1" ht="66.75" customHeight="1">
      <c r="A162" s="35"/>
      <c r="B162" s="36"/>
      <c r="C162" s="215" t="s">
        <v>243</v>
      </c>
      <c r="D162" s="215" t="s">
        <v>131</v>
      </c>
      <c r="E162" s="216" t="s">
        <v>443</v>
      </c>
      <c r="F162" s="217" t="s">
        <v>444</v>
      </c>
      <c r="G162" s="218" t="s">
        <v>445</v>
      </c>
      <c r="H162" s="219">
        <v>3</v>
      </c>
      <c r="I162" s="220"/>
      <c r="J162" s="221">
        <f>ROUND(I162*H162,2)</f>
        <v>0</v>
      </c>
      <c r="K162" s="217" t="s">
        <v>1</v>
      </c>
      <c r="L162" s="41"/>
      <c r="M162" s="222" t="s">
        <v>1</v>
      </c>
      <c r="N162" s="223" t="s">
        <v>39</v>
      </c>
      <c r="O162" s="88"/>
      <c r="P162" s="224">
        <f>O162*H162</f>
        <v>0</v>
      </c>
      <c r="Q162" s="224">
        <v>0.0025200000000000001</v>
      </c>
      <c r="R162" s="224">
        <f>Q162*H162</f>
        <v>0.0075600000000000007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136</v>
      </c>
      <c r="AT162" s="226" t="s">
        <v>131</v>
      </c>
      <c r="AU162" s="226" t="s">
        <v>84</v>
      </c>
      <c r="AY162" s="14" t="s">
        <v>128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82</v>
      </c>
      <c r="BK162" s="227">
        <f>ROUND(I162*H162,2)</f>
        <v>0</v>
      </c>
      <c r="BL162" s="14" t="s">
        <v>136</v>
      </c>
      <c r="BM162" s="226" t="s">
        <v>446</v>
      </c>
    </row>
    <row r="163" s="2" customFormat="1" ht="111.75" customHeight="1">
      <c r="A163" s="35"/>
      <c r="B163" s="36"/>
      <c r="C163" s="215" t="s">
        <v>247</v>
      </c>
      <c r="D163" s="215" t="s">
        <v>131</v>
      </c>
      <c r="E163" s="216" t="s">
        <v>447</v>
      </c>
      <c r="F163" s="217" t="s">
        <v>448</v>
      </c>
      <c r="G163" s="218" t="s">
        <v>176</v>
      </c>
      <c r="H163" s="219">
        <v>1</v>
      </c>
      <c r="I163" s="220"/>
      <c r="J163" s="221">
        <f>ROUND(I163*H163,2)</f>
        <v>0</v>
      </c>
      <c r="K163" s="217" t="s">
        <v>1</v>
      </c>
      <c r="L163" s="41"/>
      <c r="M163" s="222" t="s">
        <v>1</v>
      </c>
      <c r="N163" s="223" t="s">
        <v>39</v>
      </c>
      <c r="O163" s="88"/>
      <c r="P163" s="224">
        <f>O163*H163</f>
        <v>0</v>
      </c>
      <c r="Q163" s="224">
        <v>0.0025200000000000001</v>
      </c>
      <c r="R163" s="224">
        <f>Q163*H163</f>
        <v>0.0025200000000000001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136</v>
      </c>
      <c r="AT163" s="226" t="s">
        <v>131</v>
      </c>
      <c r="AU163" s="226" t="s">
        <v>84</v>
      </c>
      <c r="AY163" s="14" t="s">
        <v>128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82</v>
      </c>
      <c r="BK163" s="227">
        <f>ROUND(I163*H163,2)</f>
        <v>0</v>
      </c>
      <c r="BL163" s="14" t="s">
        <v>136</v>
      </c>
      <c r="BM163" s="226" t="s">
        <v>449</v>
      </c>
    </row>
    <row r="164" s="2" customFormat="1" ht="55.5" customHeight="1">
      <c r="A164" s="35"/>
      <c r="B164" s="36"/>
      <c r="C164" s="215" t="s">
        <v>251</v>
      </c>
      <c r="D164" s="215" t="s">
        <v>131</v>
      </c>
      <c r="E164" s="216" t="s">
        <v>450</v>
      </c>
      <c r="F164" s="217" t="s">
        <v>451</v>
      </c>
      <c r="G164" s="218" t="s">
        <v>445</v>
      </c>
      <c r="H164" s="219">
        <v>3</v>
      </c>
      <c r="I164" s="220"/>
      <c r="J164" s="221">
        <f>ROUND(I164*H164,2)</f>
        <v>0</v>
      </c>
      <c r="K164" s="217" t="s">
        <v>1</v>
      </c>
      <c r="L164" s="41"/>
      <c r="M164" s="222" t="s">
        <v>1</v>
      </c>
      <c r="N164" s="223" t="s">
        <v>39</v>
      </c>
      <c r="O164" s="88"/>
      <c r="P164" s="224">
        <f>O164*H164</f>
        <v>0</v>
      </c>
      <c r="Q164" s="224">
        <v>0.0025200000000000001</v>
      </c>
      <c r="R164" s="224">
        <f>Q164*H164</f>
        <v>0.0075600000000000007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136</v>
      </c>
      <c r="AT164" s="226" t="s">
        <v>131</v>
      </c>
      <c r="AU164" s="226" t="s">
        <v>84</v>
      </c>
      <c r="AY164" s="14" t="s">
        <v>128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82</v>
      </c>
      <c r="BK164" s="227">
        <f>ROUND(I164*H164,2)</f>
        <v>0</v>
      </c>
      <c r="BL164" s="14" t="s">
        <v>136</v>
      </c>
      <c r="BM164" s="226" t="s">
        <v>452</v>
      </c>
    </row>
    <row r="165" s="2" customFormat="1" ht="16.5" customHeight="1">
      <c r="A165" s="35"/>
      <c r="B165" s="36"/>
      <c r="C165" s="215" t="s">
        <v>255</v>
      </c>
      <c r="D165" s="215" t="s">
        <v>131</v>
      </c>
      <c r="E165" s="216" t="s">
        <v>453</v>
      </c>
      <c r="F165" s="217" t="s">
        <v>454</v>
      </c>
      <c r="G165" s="218" t="s">
        <v>134</v>
      </c>
      <c r="H165" s="219">
        <v>10</v>
      </c>
      <c r="I165" s="220"/>
      <c r="J165" s="221">
        <f>ROUND(I165*H165,2)</f>
        <v>0</v>
      </c>
      <c r="K165" s="217" t="s">
        <v>1</v>
      </c>
      <c r="L165" s="41"/>
      <c r="M165" s="222" t="s">
        <v>1</v>
      </c>
      <c r="N165" s="223" t="s">
        <v>39</v>
      </c>
      <c r="O165" s="88"/>
      <c r="P165" s="224">
        <f>O165*H165</f>
        <v>0</v>
      </c>
      <c r="Q165" s="224">
        <v>0.0025200000000000001</v>
      </c>
      <c r="R165" s="224">
        <f>Q165*H165</f>
        <v>0.0252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136</v>
      </c>
      <c r="AT165" s="226" t="s">
        <v>131</v>
      </c>
      <c r="AU165" s="226" t="s">
        <v>84</v>
      </c>
      <c r="AY165" s="14" t="s">
        <v>128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82</v>
      </c>
      <c r="BK165" s="227">
        <f>ROUND(I165*H165,2)</f>
        <v>0</v>
      </c>
      <c r="BL165" s="14" t="s">
        <v>136</v>
      </c>
      <c r="BM165" s="226" t="s">
        <v>455</v>
      </c>
    </row>
    <row r="166" s="2" customFormat="1" ht="16.5" customHeight="1">
      <c r="A166" s="35"/>
      <c r="B166" s="36"/>
      <c r="C166" s="215" t="s">
        <v>259</v>
      </c>
      <c r="D166" s="215" t="s">
        <v>131</v>
      </c>
      <c r="E166" s="216" t="s">
        <v>456</v>
      </c>
      <c r="F166" s="217" t="s">
        <v>457</v>
      </c>
      <c r="G166" s="218" t="s">
        <v>176</v>
      </c>
      <c r="H166" s="219">
        <v>2</v>
      </c>
      <c r="I166" s="220"/>
      <c r="J166" s="221">
        <f>ROUND(I166*H166,2)</f>
        <v>0</v>
      </c>
      <c r="K166" s="217" t="s">
        <v>1</v>
      </c>
      <c r="L166" s="41"/>
      <c r="M166" s="222" t="s">
        <v>1</v>
      </c>
      <c r="N166" s="223" t="s">
        <v>39</v>
      </c>
      <c r="O166" s="88"/>
      <c r="P166" s="224">
        <f>O166*H166</f>
        <v>0</v>
      </c>
      <c r="Q166" s="224">
        <v>0.0025200000000000001</v>
      </c>
      <c r="R166" s="224">
        <f>Q166*H166</f>
        <v>0.0050400000000000002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136</v>
      </c>
      <c r="AT166" s="226" t="s">
        <v>131</v>
      </c>
      <c r="AU166" s="226" t="s">
        <v>84</v>
      </c>
      <c r="AY166" s="14" t="s">
        <v>128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82</v>
      </c>
      <c r="BK166" s="227">
        <f>ROUND(I166*H166,2)</f>
        <v>0</v>
      </c>
      <c r="BL166" s="14" t="s">
        <v>136</v>
      </c>
      <c r="BM166" s="226" t="s">
        <v>458</v>
      </c>
    </row>
    <row r="167" s="2" customFormat="1" ht="16.5" customHeight="1">
      <c r="A167" s="35"/>
      <c r="B167" s="36"/>
      <c r="C167" s="215" t="s">
        <v>263</v>
      </c>
      <c r="D167" s="215" t="s">
        <v>131</v>
      </c>
      <c r="E167" s="216" t="s">
        <v>459</v>
      </c>
      <c r="F167" s="217" t="s">
        <v>460</v>
      </c>
      <c r="G167" s="218" t="s">
        <v>176</v>
      </c>
      <c r="H167" s="219">
        <v>2</v>
      </c>
      <c r="I167" s="220"/>
      <c r="J167" s="221">
        <f>ROUND(I167*H167,2)</f>
        <v>0</v>
      </c>
      <c r="K167" s="217" t="s">
        <v>1</v>
      </c>
      <c r="L167" s="41"/>
      <c r="M167" s="222" t="s">
        <v>1</v>
      </c>
      <c r="N167" s="223" t="s">
        <v>39</v>
      </c>
      <c r="O167" s="88"/>
      <c r="P167" s="224">
        <f>O167*H167</f>
        <v>0</v>
      </c>
      <c r="Q167" s="224">
        <v>0.0025200000000000001</v>
      </c>
      <c r="R167" s="224">
        <f>Q167*H167</f>
        <v>0.0050400000000000002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136</v>
      </c>
      <c r="AT167" s="226" t="s">
        <v>131</v>
      </c>
      <c r="AU167" s="226" t="s">
        <v>84</v>
      </c>
      <c r="AY167" s="14" t="s">
        <v>128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82</v>
      </c>
      <c r="BK167" s="227">
        <f>ROUND(I167*H167,2)</f>
        <v>0</v>
      </c>
      <c r="BL167" s="14" t="s">
        <v>136</v>
      </c>
      <c r="BM167" s="226" t="s">
        <v>461</v>
      </c>
    </row>
    <row r="168" s="2" customFormat="1" ht="33" customHeight="1">
      <c r="A168" s="35"/>
      <c r="B168" s="36"/>
      <c r="C168" s="215" t="s">
        <v>267</v>
      </c>
      <c r="D168" s="215" t="s">
        <v>131</v>
      </c>
      <c r="E168" s="216" t="s">
        <v>462</v>
      </c>
      <c r="F168" s="217" t="s">
        <v>463</v>
      </c>
      <c r="G168" s="218" t="s">
        <v>134</v>
      </c>
      <c r="H168" s="219">
        <v>1</v>
      </c>
      <c r="I168" s="220"/>
      <c r="J168" s="221">
        <f>ROUND(I168*H168,2)</f>
        <v>0</v>
      </c>
      <c r="K168" s="217" t="s">
        <v>135</v>
      </c>
      <c r="L168" s="41"/>
      <c r="M168" s="222" t="s">
        <v>1</v>
      </c>
      <c r="N168" s="223" t="s">
        <v>39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136</v>
      </c>
      <c r="AT168" s="226" t="s">
        <v>131</v>
      </c>
      <c r="AU168" s="226" t="s">
        <v>84</v>
      </c>
      <c r="AY168" s="14" t="s">
        <v>128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82</v>
      </c>
      <c r="BK168" s="227">
        <f>ROUND(I168*H168,2)</f>
        <v>0</v>
      </c>
      <c r="BL168" s="14" t="s">
        <v>136</v>
      </c>
      <c r="BM168" s="226" t="s">
        <v>464</v>
      </c>
    </row>
    <row r="169" s="2" customFormat="1" ht="44.25" customHeight="1">
      <c r="A169" s="35"/>
      <c r="B169" s="36"/>
      <c r="C169" s="215" t="s">
        <v>273</v>
      </c>
      <c r="D169" s="215" t="s">
        <v>131</v>
      </c>
      <c r="E169" s="216" t="s">
        <v>268</v>
      </c>
      <c r="F169" s="217" t="s">
        <v>269</v>
      </c>
      <c r="G169" s="218" t="s">
        <v>157</v>
      </c>
      <c r="H169" s="219">
        <v>0.14399999999999999</v>
      </c>
      <c r="I169" s="220"/>
      <c r="J169" s="221">
        <f>ROUND(I169*H169,2)</f>
        <v>0</v>
      </c>
      <c r="K169" s="217" t="s">
        <v>135</v>
      </c>
      <c r="L169" s="41"/>
      <c r="M169" s="222" t="s">
        <v>1</v>
      </c>
      <c r="N169" s="223" t="s">
        <v>39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136</v>
      </c>
      <c r="AT169" s="226" t="s">
        <v>131</v>
      </c>
      <c r="AU169" s="226" t="s">
        <v>84</v>
      </c>
      <c r="AY169" s="14" t="s">
        <v>128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82</v>
      </c>
      <c r="BK169" s="227">
        <f>ROUND(I169*H169,2)</f>
        <v>0</v>
      </c>
      <c r="BL169" s="14" t="s">
        <v>136</v>
      </c>
      <c r="BM169" s="226" t="s">
        <v>465</v>
      </c>
    </row>
    <row r="170" s="12" customFormat="1" ht="22.8" customHeight="1">
      <c r="A170" s="12"/>
      <c r="B170" s="199"/>
      <c r="C170" s="200"/>
      <c r="D170" s="201" t="s">
        <v>73</v>
      </c>
      <c r="E170" s="213" t="s">
        <v>466</v>
      </c>
      <c r="F170" s="213" t="s">
        <v>467</v>
      </c>
      <c r="G170" s="200"/>
      <c r="H170" s="200"/>
      <c r="I170" s="203"/>
      <c r="J170" s="214">
        <f>BK170</f>
        <v>0</v>
      </c>
      <c r="K170" s="200"/>
      <c r="L170" s="205"/>
      <c r="M170" s="206"/>
      <c r="N170" s="207"/>
      <c r="O170" s="207"/>
      <c r="P170" s="208">
        <f>SUM(P171:P174)</f>
        <v>0</v>
      </c>
      <c r="Q170" s="207"/>
      <c r="R170" s="208">
        <f>SUM(R171:R174)</f>
        <v>0.00013999999999999999</v>
      </c>
      <c r="S170" s="207"/>
      <c r="T170" s="209">
        <f>SUM(T171:T174)</f>
        <v>0.0557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0" t="s">
        <v>84</v>
      </c>
      <c r="AT170" s="211" t="s">
        <v>73</v>
      </c>
      <c r="AU170" s="211" t="s">
        <v>82</v>
      </c>
      <c r="AY170" s="210" t="s">
        <v>128</v>
      </c>
      <c r="BK170" s="212">
        <f>SUM(BK171:BK174)</f>
        <v>0</v>
      </c>
    </row>
    <row r="171" s="2" customFormat="1" ht="33" customHeight="1">
      <c r="A171" s="35"/>
      <c r="B171" s="36"/>
      <c r="C171" s="215" t="s">
        <v>277</v>
      </c>
      <c r="D171" s="215" t="s">
        <v>131</v>
      </c>
      <c r="E171" s="216" t="s">
        <v>468</v>
      </c>
      <c r="F171" s="217" t="s">
        <v>469</v>
      </c>
      <c r="G171" s="218" t="s">
        <v>134</v>
      </c>
      <c r="H171" s="219">
        <v>1</v>
      </c>
      <c r="I171" s="220"/>
      <c r="J171" s="221">
        <f>ROUND(I171*H171,2)</f>
        <v>0</v>
      </c>
      <c r="K171" s="217" t="s">
        <v>135</v>
      </c>
      <c r="L171" s="41"/>
      <c r="M171" s="222" t="s">
        <v>1</v>
      </c>
      <c r="N171" s="223" t="s">
        <v>39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0.0117</v>
      </c>
      <c r="T171" s="225">
        <f>S171*H171</f>
        <v>0.0117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136</v>
      </c>
      <c r="AT171" s="226" t="s">
        <v>131</v>
      </c>
      <c r="AU171" s="226" t="s">
        <v>84</v>
      </c>
      <c r="AY171" s="14" t="s">
        <v>128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82</v>
      </c>
      <c r="BK171" s="227">
        <f>ROUND(I171*H171,2)</f>
        <v>0</v>
      </c>
      <c r="BL171" s="14" t="s">
        <v>136</v>
      </c>
      <c r="BM171" s="226" t="s">
        <v>470</v>
      </c>
    </row>
    <row r="172" s="2" customFormat="1" ht="24.15" customHeight="1">
      <c r="A172" s="35"/>
      <c r="B172" s="36"/>
      <c r="C172" s="215" t="s">
        <v>281</v>
      </c>
      <c r="D172" s="215" t="s">
        <v>131</v>
      </c>
      <c r="E172" s="216" t="s">
        <v>471</v>
      </c>
      <c r="F172" s="217" t="s">
        <v>472</v>
      </c>
      <c r="G172" s="218" t="s">
        <v>176</v>
      </c>
      <c r="H172" s="219">
        <v>1</v>
      </c>
      <c r="I172" s="220"/>
      <c r="J172" s="221">
        <f>ROUND(I172*H172,2)</f>
        <v>0</v>
      </c>
      <c r="K172" s="217" t="s">
        <v>135</v>
      </c>
      <c r="L172" s="41"/>
      <c r="M172" s="222" t="s">
        <v>1</v>
      </c>
      <c r="N172" s="223" t="s">
        <v>39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136</v>
      </c>
      <c r="AT172" s="226" t="s">
        <v>131</v>
      </c>
      <c r="AU172" s="226" t="s">
        <v>84</v>
      </c>
      <c r="AY172" s="14" t="s">
        <v>128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82</v>
      </c>
      <c r="BK172" s="227">
        <f>ROUND(I172*H172,2)</f>
        <v>0</v>
      </c>
      <c r="BL172" s="14" t="s">
        <v>136</v>
      </c>
      <c r="BM172" s="226" t="s">
        <v>473</v>
      </c>
    </row>
    <row r="173" s="2" customFormat="1" ht="24.15" customHeight="1">
      <c r="A173" s="35"/>
      <c r="B173" s="36"/>
      <c r="C173" s="215" t="s">
        <v>285</v>
      </c>
      <c r="D173" s="215" t="s">
        <v>131</v>
      </c>
      <c r="E173" s="216" t="s">
        <v>474</v>
      </c>
      <c r="F173" s="217" t="s">
        <v>475</v>
      </c>
      <c r="G173" s="218" t="s">
        <v>134</v>
      </c>
      <c r="H173" s="219">
        <v>2</v>
      </c>
      <c r="I173" s="220"/>
      <c r="J173" s="221">
        <f>ROUND(I173*H173,2)</f>
        <v>0</v>
      </c>
      <c r="K173" s="217" t="s">
        <v>135</v>
      </c>
      <c r="L173" s="41"/>
      <c r="M173" s="222" t="s">
        <v>1</v>
      </c>
      <c r="N173" s="223" t="s">
        <v>39</v>
      </c>
      <c r="O173" s="88"/>
      <c r="P173" s="224">
        <f>O173*H173</f>
        <v>0</v>
      </c>
      <c r="Q173" s="224">
        <v>6.9999999999999994E-05</v>
      </c>
      <c r="R173" s="224">
        <f>Q173*H173</f>
        <v>0.00013999999999999999</v>
      </c>
      <c r="S173" s="224">
        <v>0.021999999999999999</v>
      </c>
      <c r="T173" s="225">
        <f>S173*H173</f>
        <v>0.043999999999999997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136</v>
      </c>
      <c r="AT173" s="226" t="s">
        <v>131</v>
      </c>
      <c r="AU173" s="226" t="s">
        <v>84</v>
      </c>
      <c r="AY173" s="14" t="s">
        <v>128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82</v>
      </c>
      <c r="BK173" s="227">
        <f>ROUND(I173*H173,2)</f>
        <v>0</v>
      </c>
      <c r="BL173" s="14" t="s">
        <v>136</v>
      </c>
      <c r="BM173" s="226" t="s">
        <v>476</v>
      </c>
    </row>
    <row r="174" s="2" customFormat="1" ht="44.25" customHeight="1">
      <c r="A174" s="35"/>
      <c r="B174" s="36"/>
      <c r="C174" s="215" t="s">
        <v>289</v>
      </c>
      <c r="D174" s="215" t="s">
        <v>131</v>
      </c>
      <c r="E174" s="216" t="s">
        <v>477</v>
      </c>
      <c r="F174" s="217" t="s">
        <v>478</v>
      </c>
      <c r="G174" s="218" t="s">
        <v>157</v>
      </c>
      <c r="H174" s="219">
        <v>0</v>
      </c>
      <c r="I174" s="220"/>
      <c r="J174" s="221">
        <f>ROUND(I174*H174,2)</f>
        <v>0</v>
      </c>
      <c r="K174" s="217" t="s">
        <v>135</v>
      </c>
      <c r="L174" s="41"/>
      <c r="M174" s="222" t="s">
        <v>1</v>
      </c>
      <c r="N174" s="223" t="s">
        <v>39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136</v>
      </c>
      <c r="AT174" s="226" t="s">
        <v>131</v>
      </c>
      <c r="AU174" s="226" t="s">
        <v>84</v>
      </c>
      <c r="AY174" s="14" t="s">
        <v>128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82</v>
      </c>
      <c r="BK174" s="227">
        <f>ROUND(I174*H174,2)</f>
        <v>0</v>
      </c>
      <c r="BL174" s="14" t="s">
        <v>136</v>
      </c>
      <c r="BM174" s="226" t="s">
        <v>479</v>
      </c>
    </row>
    <row r="175" s="12" customFormat="1" ht="22.8" customHeight="1">
      <c r="A175" s="12"/>
      <c r="B175" s="199"/>
      <c r="C175" s="200"/>
      <c r="D175" s="201" t="s">
        <v>73</v>
      </c>
      <c r="E175" s="213" t="s">
        <v>271</v>
      </c>
      <c r="F175" s="213" t="s">
        <v>272</v>
      </c>
      <c r="G175" s="200"/>
      <c r="H175" s="200"/>
      <c r="I175" s="203"/>
      <c r="J175" s="214">
        <f>BK175</f>
        <v>0</v>
      </c>
      <c r="K175" s="200"/>
      <c r="L175" s="205"/>
      <c r="M175" s="206"/>
      <c r="N175" s="207"/>
      <c r="O175" s="207"/>
      <c r="P175" s="208">
        <f>SUM(P176:P180)</f>
        <v>0</v>
      </c>
      <c r="Q175" s="207"/>
      <c r="R175" s="208">
        <f>SUM(R176:R180)</f>
        <v>0.21200000000000002</v>
      </c>
      <c r="S175" s="207"/>
      <c r="T175" s="209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0" t="s">
        <v>84</v>
      </c>
      <c r="AT175" s="211" t="s">
        <v>73</v>
      </c>
      <c r="AU175" s="211" t="s">
        <v>82</v>
      </c>
      <c r="AY175" s="210" t="s">
        <v>128</v>
      </c>
      <c r="BK175" s="212">
        <f>SUM(BK176:BK180)</f>
        <v>0</v>
      </c>
    </row>
    <row r="176" s="2" customFormat="1" ht="37.8" customHeight="1">
      <c r="A176" s="35"/>
      <c r="B176" s="36"/>
      <c r="C176" s="215" t="s">
        <v>295</v>
      </c>
      <c r="D176" s="215" t="s">
        <v>131</v>
      </c>
      <c r="E176" s="216" t="s">
        <v>480</v>
      </c>
      <c r="F176" s="217" t="s">
        <v>481</v>
      </c>
      <c r="G176" s="218" t="s">
        <v>140</v>
      </c>
      <c r="H176" s="219">
        <v>10</v>
      </c>
      <c r="I176" s="220"/>
      <c r="J176" s="221">
        <f>ROUND(I176*H176,2)</f>
        <v>0</v>
      </c>
      <c r="K176" s="217" t="s">
        <v>135</v>
      </c>
      <c r="L176" s="41"/>
      <c r="M176" s="222" t="s">
        <v>1</v>
      </c>
      <c r="N176" s="223" t="s">
        <v>39</v>
      </c>
      <c r="O176" s="88"/>
      <c r="P176" s="224">
        <f>O176*H176</f>
        <v>0</v>
      </c>
      <c r="Q176" s="224">
        <v>0.01985</v>
      </c>
      <c r="R176" s="224">
        <f>Q176*H176</f>
        <v>0.19850000000000001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136</v>
      </c>
      <c r="AT176" s="226" t="s">
        <v>131</v>
      </c>
      <c r="AU176" s="226" t="s">
        <v>84</v>
      </c>
      <c r="AY176" s="14" t="s">
        <v>128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82</v>
      </c>
      <c r="BK176" s="227">
        <f>ROUND(I176*H176,2)</f>
        <v>0</v>
      </c>
      <c r="BL176" s="14" t="s">
        <v>136</v>
      </c>
      <c r="BM176" s="226" t="s">
        <v>482</v>
      </c>
    </row>
    <row r="177" s="2" customFormat="1" ht="37.8" customHeight="1">
      <c r="A177" s="35"/>
      <c r="B177" s="36"/>
      <c r="C177" s="215" t="s">
        <v>299</v>
      </c>
      <c r="D177" s="215" t="s">
        <v>131</v>
      </c>
      <c r="E177" s="216" t="s">
        <v>483</v>
      </c>
      <c r="F177" s="217" t="s">
        <v>484</v>
      </c>
      <c r="G177" s="218" t="s">
        <v>140</v>
      </c>
      <c r="H177" s="219">
        <v>2</v>
      </c>
      <c r="I177" s="220"/>
      <c r="J177" s="221">
        <f>ROUND(I177*H177,2)</f>
        <v>0</v>
      </c>
      <c r="K177" s="217" t="s">
        <v>135</v>
      </c>
      <c r="L177" s="41"/>
      <c r="M177" s="222" t="s">
        <v>1</v>
      </c>
      <c r="N177" s="223" t="s">
        <v>39</v>
      </c>
      <c r="O177" s="88"/>
      <c r="P177" s="224">
        <f>O177*H177</f>
        <v>0</v>
      </c>
      <c r="Q177" s="224">
        <v>0.0041599999999999996</v>
      </c>
      <c r="R177" s="224">
        <f>Q177*H177</f>
        <v>0.0083199999999999993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136</v>
      </c>
      <c r="AT177" s="226" t="s">
        <v>131</v>
      </c>
      <c r="AU177" s="226" t="s">
        <v>84</v>
      </c>
      <c r="AY177" s="14" t="s">
        <v>128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82</v>
      </c>
      <c r="BK177" s="227">
        <f>ROUND(I177*H177,2)</f>
        <v>0</v>
      </c>
      <c r="BL177" s="14" t="s">
        <v>136</v>
      </c>
      <c r="BM177" s="226" t="s">
        <v>485</v>
      </c>
    </row>
    <row r="178" s="2" customFormat="1" ht="55.5" customHeight="1">
      <c r="A178" s="35"/>
      <c r="B178" s="36"/>
      <c r="C178" s="215" t="s">
        <v>303</v>
      </c>
      <c r="D178" s="215" t="s">
        <v>131</v>
      </c>
      <c r="E178" s="216" t="s">
        <v>286</v>
      </c>
      <c r="F178" s="217" t="s">
        <v>287</v>
      </c>
      <c r="G178" s="218" t="s">
        <v>140</v>
      </c>
      <c r="H178" s="219">
        <v>2</v>
      </c>
      <c r="I178" s="220"/>
      <c r="J178" s="221">
        <f>ROUND(I178*H178,2)</f>
        <v>0</v>
      </c>
      <c r="K178" s="217" t="s">
        <v>135</v>
      </c>
      <c r="L178" s="41"/>
      <c r="M178" s="222" t="s">
        <v>1</v>
      </c>
      <c r="N178" s="223" t="s">
        <v>39</v>
      </c>
      <c r="O178" s="88"/>
      <c r="P178" s="224">
        <f>O178*H178</f>
        <v>0</v>
      </c>
      <c r="Q178" s="224">
        <v>0.00024000000000000001</v>
      </c>
      <c r="R178" s="224">
        <f>Q178*H178</f>
        <v>0.00048000000000000001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136</v>
      </c>
      <c r="AT178" s="226" t="s">
        <v>131</v>
      </c>
      <c r="AU178" s="226" t="s">
        <v>84</v>
      </c>
      <c r="AY178" s="14" t="s">
        <v>128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82</v>
      </c>
      <c r="BK178" s="227">
        <f>ROUND(I178*H178,2)</f>
        <v>0</v>
      </c>
      <c r="BL178" s="14" t="s">
        <v>136</v>
      </c>
      <c r="BM178" s="226" t="s">
        <v>486</v>
      </c>
    </row>
    <row r="179" s="2" customFormat="1" ht="37.8" customHeight="1">
      <c r="A179" s="35"/>
      <c r="B179" s="36"/>
      <c r="C179" s="215" t="s">
        <v>307</v>
      </c>
      <c r="D179" s="215" t="s">
        <v>131</v>
      </c>
      <c r="E179" s="216" t="s">
        <v>487</v>
      </c>
      <c r="F179" s="217" t="s">
        <v>488</v>
      </c>
      <c r="G179" s="218" t="s">
        <v>140</v>
      </c>
      <c r="H179" s="219">
        <v>10</v>
      </c>
      <c r="I179" s="220"/>
      <c r="J179" s="221">
        <f>ROUND(I179*H179,2)</f>
        <v>0</v>
      </c>
      <c r="K179" s="217" t="s">
        <v>1</v>
      </c>
      <c r="L179" s="41"/>
      <c r="M179" s="222" t="s">
        <v>1</v>
      </c>
      <c r="N179" s="223" t="s">
        <v>39</v>
      </c>
      <c r="O179" s="88"/>
      <c r="P179" s="224">
        <f>O179*H179</f>
        <v>0</v>
      </c>
      <c r="Q179" s="224">
        <v>0.00046999999999999999</v>
      </c>
      <c r="R179" s="224">
        <f>Q179*H179</f>
        <v>0.0047000000000000002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136</v>
      </c>
      <c r="AT179" s="226" t="s">
        <v>131</v>
      </c>
      <c r="AU179" s="226" t="s">
        <v>84</v>
      </c>
      <c r="AY179" s="14" t="s">
        <v>128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82</v>
      </c>
      <c r="BK179" s="227">
        <f>ROUND(I179*H179,2)</f>
        <v>0</v>
      </c>
      <c r="BL179" s="14" t="s">
        <v>136</v>
      </c>
      <c r="BM179" s="226" t="s">
        <v>489</v>
      </c>
    </row>
    <row r="180" s="2" customFormat="1" ht="44.25" customHeight="1">
      <c r="A180" s="35"/>
      <c r="B180" s="36"/>
      <c r="C180" s="215" t="s">
        <v>311</v>
      </c>
      <c r="D180" s="215" t="s">
        <v>131</v>
      </c>
      <c r="E180" s="216" t="s">
        <v>290</v>
      </c>
      <c r="F180" s="217" t="s">
        <v>291</v>
      </c>
      <c r="G180" s="218" t="s">
        <v>157</v>
      </c>
      <c r="H180" s="219">
        <v>0.21199999999999999</v>
      </c>
      <c r="I180" s="220"/>
      <c r="J180" s="221">
        <f>ROUND(I180*H180,2)</f>
        <v>0</v>
      </c>
      <c r="K180" s="217" t="s">
        <v>135</v>
      </c>
      <c r="L180" s="41"/>
      <c r="M180" s="222" t="s">
        <v>1</v>
      </c>
      <c r="N180" s="223" t="s">
        <v>39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136</v>
      </c>
      <c r="AT180" s="226" t="s">
        <v>131</v>
      </c>
      <c r="AU180" s="226" t="s">
        <v>84</v>
      </c>
      <c r="AY180" s="14" t="s">
        <v>128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82</v>
      </c>
      <c r="BK180" s="227">
        <f>ROUND(I180*H180,2)</f>
        <v>0</v>
      </c>
      <c r="BL180" s="14" t="s">
        <v>136</v>
      </c>
      <c r="BM180" s="226" t="s">
        <v>490</v>
      </c>
    </row>
    <row r="181" s="12" customFormat="1" ht="22.8" customHeight="1">
      <c r="A181" s="12"/>
      <c r="B181" s="199"/>
      <c r="C181" s="200"/>
      <c r="D181" s="201" t="s">
        <v>73</v>
      </c>
      <c r="E181" s="213" t="s">
        <v>293</v>
      </c>
      <c r="F181" s="213" t="s">
        <v>294</v>
      </c>
      <c r="G181" s="200"/>
      <c r="H181" s="200"/>
      <c r="I181" s="203"/>
      <c r="J181" s="214">
        <f>BK181</f>
        <v>0</v>
      </c>
      <c r="K181" s="200"/>
      <c r="L181" s="205"/>
      <c r="M181" s="206"/>
      <c r="N181" s="207"/>
      <c r="O181" s="207"/>
      <c r="P181" s="208">
        <f>SUM(P182:P188)</f>
        <v>0</v>
      </c>
      <c r="Q181" s="207"/>
      <c r="R181" s="208">
        <f>SUM(R182:R188)</f>
        <v>0.038879999999999998</v>
      </c>
      <c r="S181" s="207"/>
      <c r="T181" s="209">
        <f>SUM(T182:T188)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0" t="s">
        <v>84</v>
      </c>
      <c r="AT181" s="211" t="s">
        <v>73</v>
      </c>
      <c r="AU181" s="211" t="s">
        <v>82</v>
      </c>
      <c r="AY181" s="210" t="s">
        <v>128</v>
      </c>
      <c r="BK181" s="212">
        <f>SUM(BK182:BK188)</f>
        <v>0</v>
      </c>
    </row>
    <row r="182" s="2" customFormat="1" ht="33" customHeight="1">
      <c r="A182" s="35"/>
      <c r="B182" s="36"/>
      <c r="C182" s="215" t="s">
        <v>317</v>
      </c>
      <c r="D182" s="215" t="s">
        <v>131</v>
      </c>
      <c r="E182" s="216" t="s">
        <v>491</v>
      </c>
      <c r="F182" s="217" t="s">
        <v>492</v>
      </c>
      <c r="G182" s="218" t="s">
        <v>176</v>
      </c>
      <c r="H182" s="219">
        <v>2</v>
      </c>
      <c r="I182" s="220"/>
      <c r="J182" s="221">
        <f>ROUND(I182*H182,2)</f>
        <v>0</v>
      </c>
      <c r="K182" s="217" t="s">
        <v>135</v>
      </c>
      <c r="L182" s="41"/>
      <c r="M182" s="222" t="s">
        <v>1</v>
      </c>
      <c r="N182" s="223" t="s">
        <v>39</v>
      </c>
      <c r="O182" s="88"/>
      <c r="P182" s="224">
        <f>O182*H182</f>
        <v>0</v>
      </c>
      <c r="Q182" s="224">
        <v>0.017489999999999999</v>
      </c>
      <c r="R182" s="224">
        <f>Q182*H182</f>
        <v>0.034979999999999997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136</v>
      </c>
      <c r="AT182" s="226" t="s">
        <v>131</v>
      </c>
      <c r="AU182" s="226" t="s">
        <v>84</v>
      </c>
      <c r="AY182" s="14" t="s">
        <v>128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82</v>
      </c>
      <c r="BK182" s="227">
        <f>ROUND(I182*H182,2)</f>
        <v>0</v>
      </c>
      <c r="BL182" s="14" t="s">
        <v>136</v>
      </c>
      <c r="BM182" s="226" t="s">
        <v>493</v>
      </c>
    </row>
    <row r="183" s="2" customFormat="1" ht="21.75" customHeight="1">
      <c r="A183" s="35"/>
      <c r="B183" s="36"/>
      <c r="C183" s="215" t="s">
        <v>322</v>
      </c>
      <c r="D183" s="215" t="s">
        <v>131</v>
      </c>
      <c r="E183" s="216" t="s">
        <v>494</v>
      </c>
      <c r="F183" s="217" t="s">
        <v>495</v>
      </c>
      <c r="G183" s="218" t="s">
        <v>134</v>
      </c>
      <c r="H183" s="219">
        <v>1</v>
      </c>
      <c r="I183" s="220"/>
      <c r="J183" s="221">
        <f>ROUND(I183*H183,2)</f>
        <v>0</v>
      </c>
      <c r="K183" s="217" t="s">
        <v>1</v>
      </c>
      <c r="L183" s="41"/>
      <c r="M183" s="222" t="s">
        <v>1</v>
      </c>
      <c r="N183" s="223" t="s">
        <v>39</v>
      </c>
      <c r="O183" s="88"/>
      <c r="P183" s="224">
        <f>O183*H183</f>
        <v>0</v>
      </c>
      <c r="Q183" s="224">
        <v>0.0018</v>
      </c>
      <c r="R183" s="224">
        <f>Q183*H183</f>
        <v>0.0018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136</v>
      </c>
      <c r="AT183" s="226" t="s">
        <v>131</v>
      </c>
      <c r="AU183" s="226" t="s">
        <v>84</v>
      </c>
      <c r="AY183" s="14" t="s">
        <v>128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82</v>
      </c>
      <c r="BK183" s="227">
        <f>ROUND(I183*H183,2)</f>
        <v>0</v>
      </c>
      <c r="BL183" s="14" t="s">
        <v>136</v>
      </c>
      <c r="BM183" s="226" t="s">
        <v>496</v>
      </c>
    </row>
    <row r="184" s="2" customFormat="1" ht="24.15" customHeight="1">
      <c r="A184" s="35"/>
      <c r="B184" s="36"/>
      <c r="C184" s="215" t="s">
        <v>326</v>
      </c>
      <c r="D184" s="215" t="s">
        <v>131</v>
      </c>
      <c r="E184" s="216" t="s">
        <v>497</v>
      </c>
      <c r="F184" s="217" t="s">
        <v>498</v>
      </c>
      <c r="G184" s="218" t="s">
        <v>134</v>
      </c>
      <c r="H184" s="219">
        <v>1</v>
      </c>
      <c r="I184" s="220"/>
      <c r="J184" s="221">
        <f>ROUND(I184*H184,2)</f>
        <v>0</v>
      </c>
      <c r="K184" s="217" t="s">
        <v>135</v>
      </c>
      <c r="L184" s="41"/>
      <c r="M184" s="222" t="s">
        <v>1</v>
      </c>
      <c r="N184" s="223" t="s">
        <v>39</v>
      </c>
      <c r="O184" s="88"/>
      <c r="P184" s="224">
        <f>O184*H184</f>
        <v>0</v>
      </c>
      <c r="Q184" s="224">
        <v>0.00084999999999999995</v>
      </c>
      <c r="R184" s="224">
        <f>Q184*H184</f>
        <v>0.00084999999999999995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136</v>
      </c>
      <c r="AT184" s="226" t="s">
        <v>131</v>
      </c>
      <c r="AU184" s="226" t="s">
        <v>84</v>
      </c>
      <c r="AY184" s="14" t="s">
        <v>128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82</v>
      </c>
      <c r="BK184" s="227">
        <f>ROUND(I184*H184,2)</f>
        <v>0</v>
      </c>
      <c r="BL184" s="14" t="s">
        <v>136</v>
      </c>
      <c r="BM184" s="226" t="s">
        <v>499</v>
      </c>
    </row>
    <row r="185" s="2" customFormat="1" ht="33" customHeight="1">
      <c r="A185" s="35"/>
      <c r="B185" s="36"/>
      <c r="C185" s="215" t="s">
        <v>331</v>
      </c>
      <c r="D185" s="215" t="s">
        <v>131</v>
      </c>
      <c r="E185" s="216" t="s">
        <v>500</v>
      </c>
      <c r="F185" s="217" t="s">
        <v>501</v>
      </c>
      <c r="G185" s="218" t="s">
        <v>134</v>
      </c>
      <c r="H185" s="219">
        <v>1</v>
      </c>
      <c r="I185" s="220"/>
      <c r="J185" s="221">
        <f>ROUND(I185*H185,2)</f>
        <v>0</v>
      </c>
      <c r="K185" s="217" t="s">
        <v>135</v>
      </c>
      <c r="L185" s="41"/>
      <c r="M185" s="222" t="s">
        <v>1</v>
      </c>
      <c r="N185" s="223" t="s">
        <v>39</v>
      </c>
      <c r="O185" s="88"/>
      <c r="P185" s="224">
        <f>O185*H185</f>
        <v>0</v>
      </c>
      <c r="Q185" s="224">
        <v>0.00050000000000000001</v>
      </c>
      <c r="R185" s="224">
        <f>Q185*H185</f>
        <v>0.00050000000000000001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136</v>
      </c>
      <c r="AT185" s="226" t="s">
        <v>131</v>
      </c>
      <c r="AU185" s="226" t="s">
        <v>84</v>
      </c>
      <c r="AY185" s="14" t="s">
        <v>128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82</v>
      </c>
      <c r="BK185" s="227">
        <f>ROUND(I185*H185,2)</f>
        <v>0</v>
      </c>
      <c r="BL185" s="14" t="s">
        <v>136</v>
      </c>
      <c r="BM185" s="226" t="s">
        <v>502</v>
      </c>
    </row>
    <row r="186" s="2" customFormat="1" ht="37.8" customHeight="1">
      <c r="A186" s="35"/>
      <c r="B186" s="36"/>
      <c r="C186" s="215" t="s">
        <v>337</v>
      </c>
      <c r="D186" s="215" t="s">
        <v>131</v>
      </c>
      <c r="E186" s="216" t="s">
        <v>503</v>
      </c>
      <c r="F186" s="217" t="s">
        <v>504</v>
      </c>
      <c r="G186" s="218" t="s">
        <v>134</v>
      </c>
      <c r="H186" s="219">
        <v>1</v>
      </c>
      <c r="I186" s="220"/>
      <c r="J186" s="221">
        <f>ROUND(I186*H186,2)</f>
        <v>0</v>
      </c>
      <c r="K186" s="217" t="s">
        <v>135</v>
      </c>
      <c r="L186" s="41"/>
      <c r="M186" s="222" t="s">
        <v>1</v>
      </c>
      <c r="N186" s="223" t="s">
        <v>39</v>
      </c>
      <c r="O186" s="88"/>
      <c r="P186" s="224">
        <f>O186*H186</f>
        <v>0</v>
      </c>
      <c r="Q186" s="224">
        <v>0.00010000000000000001</v>
      </c>
      <c r="R186" s="224">
        <f>Q186*H186</f>
        <v>0.00010000000000000001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136</v>
      </c>
      <c r="AT186" s="226" t="s">
        <v>131</v>
      </c>
      <c r="AU186" s="226" t="s">
        <v>84</v>
      </c>
      <c r="AY186" s="14" t="s">
        <v>128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82</v>
      </c>
      <c r="BK186" s="227">
        <f>ROUND(I186*H186,2)</f>
        <v>0</v>
      </c>
      <c r="BL186" s="14" t="s">
        <v>136</v>
      </c>
      <c r="BM186" s="226" t="s">
        <v>505</v>
      </c>
    </row>
    <row r="187" s="2" customFormat="1" ht="24.15" customHeight="1">
      <c r="A187" s="35"/>
      <c r="B187" s="36"/>
      <c r="C187" s="233" t="s">
        <v>345</v>
      </c>
      <c r="D187" s="233" t="s">
        <v>341</v>
      </c>
      <c r="E187" s="234" t="s">
        <v>506</v>
      </c>
      <c r="F187" s="235" t="s">
        <v>507</v>
      </c>
      <c r="G187" s="236" t="s">
        <v>134</v>
      </c>
      <c r="H187" s="237">
        <v>1</v>
      </c>
      <c r="I187" s="238"/>
      <c r="J187" s="239">
        <f>ROUND(I187*H187,2)</f>
        <v>0</v>
      </c>
      <c r="K187" s="235" t="s">
        <v>135</v>
      </c>
      <c r="L187" s="240"/>
      <c r="M187" s="241" t="s">
        <v>1</v>
      </c>
      <c r="N187" s="242" t="s">
        <v>39</v>
      </c>
      <c r="O187" s="88"/>
      <c r="P187" s="224">
        <f>O187*H187</f>
        <v>0</v>
      </c>
      <c r="Q187" s="224">
        <v>0.00064999999999999997</v>
      </c>
      <c r="R187" s="224">
        <f>Q187*H187</f>
        <v>0.00064999999999999997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263</v>
      </c>
      <c r="AT187" s="226" t="s">
        <v>341</v>
      </c>
      <c r="AU187" s="226" t="s">
        <v>84</v>
      </c>
      <c r="AY187" s="14" t="s">
        <v>128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82</v>
      </c>
      <c r="BK187" s="227">
        <f>ROUND(I187*H187,2)</f>
        <v>0</v>
      </c>
      <c r="BL187" s="14" t="s">
        <v>136</v>
      </c>
      <c r="BM187" s="226" t="s">
        <v>508</v>
      </c>
    </row>
    <row r="188" s="2" customFormat="1" ht="44.25" customHeight="1">
      <c r="A188" s="35"/>
      <c r="B188" s="36"/>
      <c r="C188" s="215" t="s">
        <v>352</v>
      </c>
      <c r="D188" s="215" t="s">
        <v>131</v>
      </c>
      <c r="E188" s="216" t="s">
        <v>312</v>
      </c>
      <c r="F188" s="217" t="s">
        <v>313</v>
      </c>
      <c r="G188" s="218" t="s">
        <v>157</v>
      </c>
      <c r="H188" s="219">
        <v>0.039</v>
      </c>
      <c r="I188" s="220"/>
      <c r="J188" s="221">
        <f>ROUND(I188*H188,2)</f>
        <v>0</v>
      </c>
      <c r="K188" s="217" t="s">
        <v>135</v>
      </c>
      <c r="L188" s="41"/>
      <c r="M188" s="222" t="s">
        <v>1</v>
      </c>
      <c r="N188" s="223" t="s">
        <v>39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136</v>
      </c>
      <c r="AT188" s="226" t="s">
        <v>131</v>
      </c>
      <c r="AU188" s="226" t="s">
        <v>84</v>
      </c>
      <c r="AY188" s="14" t="s">
        <v>128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82</v>
      </c>
      <c r="BK188" s="227">
        <f>ROUND(I188*H188,2)</f>
        <v>0</v>
      </c>
      <c r="BL188" s="14" t="s">
        <v>136</v>
      </c>
      <c r="BM188" s="226" t="s">
        <v>509</v>
      </c>
    </row>
    <row r="189" s="12" customFormat="1" ht="22.8" customHeight="1">
      <c r="A189" s="12"/>
      <c r="B189" s="199"/>
      <c r="C189" s="200"/>
      <c r="D189" s="201" t="s">
        <v>73</v>
      </c>
      <c r="E189" s="213" t="s">
        <v>315</v>
      </c>
      <c r="F189" s="213" t="s">
        <v>316</v>
      </c>
      <c r="G189" s="200"/>
      <c r="H189" s="200"/>
      <c r="I189" s="203"/>
      <c r="J189" s="214">
        <f>BK189</f>
        <v>0</v>
      </c>
      <c r="K189" s="200"/>
      <c r="L189" s="205"/>
      <c r="M189" s="206"/>
      <c r="N189" s="207"/>
      <c r="O189" s="207"/>
      <c r="P189" s="208">
        <f>SUM(P190:P193)</f>
        <v>0</v>
      </c>
      <c r="Q189" s="207"/>
      <c r="R189" s="208">
        <f>SUM(R190:R193)</f>
        <v>0.0132</v>
      </c>
      <c r="S189" s="207"/>
      <c r="T189" s="209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0" t="s">
        <v>84</v>
      </c>
      <c r="AT189" s="211" t="s">
        <v>73</v>
      </c>
      <c r="AU189" s="211" t="s">
        <v>82</v>
      </c>
      <c r="AY189" s="210" t="s">
        <v>128</v>
      </c>
      <c r="BK189" s="212">
        <f>SUM(BK190:BK193)</f>
        <v>0</v>
      </c>
    </row>
    <row r="190" s="2" customFormat="1" ht="24.15" customHeight="1">
      <c r="A190" s="35"/>
      <c r="B190" s="36"/>
      <c r="C190" s="215" t="s">
        <v>358</v>
      </c>
      <c r="D190" s="215" t="s">
        <v>131</v>
      </c>
      <c r="E190" s="216" t="s">
        <v>327</v>
      </c>
      <c r="F190" s="217" t="s">
        <v>328</v>
      </c>
      <c r="G190" s="218" t="s">
        <v>329</v>
      </c>
      <c r="H190" s="219">
        <v>350</v>
      </c>
      <c r="I190" s="220"/>
      <c r="J190" s="221">
        <f>ROUND(I190*H190,2)</f>
        <v>0</v>
      </c>
      <c r="K190" s="217" t="s">
        <v>1</v>
      </c>
      <c r="L190" s="41"/>
      <c r="M190" s="222" t="s">
        <v>1</v>
      </c>
      <c r="N190" s="223" t="s">
        <v>39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136</v>
      </c>
      <c r="AT190" s="226" t="s">
        <v>131</v>
      </c>
      <c r="AU190" s="226" t="s">
        <v>84</v>
      </c>
      <c r="AY190" s="14" t="s">
        <v>128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82</v>
      </c>
      <c r="BK190" s="227">
        <f>ROUND(I190*H190,2)</f>
        <v>0</v>
      </c>
      <c r="BL190" s="14" t="s">
        <v>136</v>
      </c>
      <c r="BM190" s="226" t="s">
        <v>510</v>
      </c>
    </row>
    <row r="191" s="2" customFormat="1" ht="24.15" customHeight="1">
      <c r="A191" s="35"/>
      <c r="B191" s="36"/>
      <c r="C191" s="215" t="s">
        <v>365</v>
      </c>
      <c r="D191" s="215" t="s">
        <v>131</v>
      </c>
      <c r="E191" s="216" t="s">
        <v>332</v>
      </c>
      <c r="F191" s="217" t="s">
        <v>333</v>
      </c>
      <c r="G191" s="218" t="s">
        <v>329</v>
      </c>
      <c r="H191" s="219">
        <v>350</v>
      </c>
      <c r="I191" s="220"/>
      <c r="J191" s="221">
        <f>ROUND(I191*H191,2)</f>
        <v>0</v>
      </c>
      <c r="K191" s="217" t="s">
        <v>1</v>
      </c>
      <c r="L191" s="41"/>
      <c r="M191" s="222" t="s">
        <v>1</v>
      </c>
      <c r="N191" s="223" t="s">
        <v>39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136</v>
      </c>
      <c r="AT191" s="226" t="s">
        <v>131</v>
      </c>
      <c r="AU191" s="226" t="s">
        <v>84</v>
      </c>
      <c r="AY191" s="14" t="s">
        <v>128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82</v>
      </c>
      <c r="BK191" s="227">
        <f>ROUND(I191*H191,2)</f>
        <v>0</v>
      </c>
      <c r="BL191" s="14" t="s">
        <v>136</v>
      </c>
      <c r="BM191" s="226" t="s">
        <v>511</v>
      </c>
    </row>
    <row r="192" s="2" customFormat="1" ht="33" customHeight="1">
      <c r="A192" s="35"/>
      <c r="B192" s="36"/>
      <c r="C192" s="215" t="s">
        <v>512</v>
      </c>
      <c r="D192" s="215" t="s">
        <v>131</v>
      </c>
      <c r="E192" s="216" t="s">
        <v>318</v>
      </c>
      <c r="F192" s="217" t="s">
        <v>319</v>
      </c>
      <c r="G192" s="218" t="s">
        <v>320</v>
      </c>
      <c r="H192" s="219">
        <v>15</v>
      </c>
      <c r="I192" s="220"/>
      <c r="J192" s="221">
        <f>ROUND(I192*H192,2)</f>
        <v>0</v>
      </c>
      <c r="K192" s="217" t="s">
        <v>1</v>
      </c>
      <c r="L192" s="41"/>
      <c r="M192" s="222" t="s">
        <v>1</v>
      </c>
      <c r="N192" s="223" t="s">
        <v>39</v>
      </c>
      <c r="O192" s="88"/>
      <c r="P192" s="224">
        <f>O192*H192</f>
        <v>0</v>
      </c>
      <c r="Q192" s="224">
        <v>0.00044000000000000002</v>
      </c>
      <c r="R192" s="224">
        <f>Q192*H192</f>
        <v>0.0066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136</v>
      </c>
      <c r="AT192" s="226" t="s">
        <v>131</v>
      </c>
      <c r="AU192" s="226" t="s">
        <v>84</v>
      </c>
      <c r="AY192" s="14" t="s">
        <v>128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82</v>
      </c>
      <c r="BK192" s="227">
        <f>ROUND(I192*H192,2)</f>
        <v>0</v>
      </c>
      <c r="BL192" s="14" t="s">
        <v>136</v>
      </c>
      <c r="BM192" s="226" t="s">
        <v>513</v>
      </c>
    </row>
    <row r="193" s="2" customFormat="1" ht="37.8" customHeight="1">
      <c r="A193" s="35"/>
      <c r="B193" s="36"/>
      <c r="C193" s="215" t="s">
        <v>514</v>
      </c>
      <c r="D193" s="215" t="s">
        <v>131</v>
      </c>
      <c r="E193" s="216" t="s">
        <v>323</v>
      </c>
      <c r="F193" s="217" t="s">
        <v>324</v>
      </c>
      <c r="G193" s="218" t="s">
        <v>320</v>
      </c>
      <c r="H193" s="219">
        <v>15</v>
      </c>
      <c r="I193" s="220"/>
      <c r="J193" s="221">
        <f>ROUND(I193*H193,2)</f>
        <v>0</v>
      </c>
      <c r="K193" s="217" t="s">
        <v>1</v>
      </c>
      <c r="L193" s="41"/>
      <c r="M193" s="222" t="s">
        <v>1</v>
      </c>
      <c r="N193" s="223" t="s">
        <v>39</v>
      </c>
      <c r="O193" s="88"/>
      <c r="P193" s="224">
        <f>O193*H193</f>
        <v>0</v>
      </c>
      <c r="Q193" s="224">
        <v>0.00044000000000000002</v>
      </c>
      <c r="R193" s="224">
        <f>Q193*H193</f>
        <v>0.0066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136</v>
      </c>
      <c r="AT193" s="226" t="s">
        <v>131</v>
      </c>
      <c r="AU193" s="226" t="s">
        <v>84</v>
      </c>
      <c r="AY193" s="14" t="s">
        <v>128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82</v>
      </c>
      <c r="BK193" s="227">
        <f>ROUND(I193*H193,2)</f>
        <v>0</v>
      </c>
      <c r="BL193" s="14" t="s">
        <v>136</v>
      </c>
      <c r="BM193" s="226" t="s">
        <v>515</v>
      </c>
    </row>
    <row r="194" s="12" customFormat="1" ht="22.8" customHeight="1">
      <c r="A194" s="12"/>
      <c r="B194" s="199"/>
      <c r="C194" s="200"/>
      <c r="D194" s="201" t="s">
        <v>73</v>
      </c>
      <c r="E194" s="213" t="s">
        <v>516</v>
      </c>
      <c r="F194" s="213" t="s">
        <v>517</v>
      </c>
      <c r="G194" s="200"/>
      <c r="H194" s="200"/>
      <c r="I194" s="203"/>
      <c r="J194" s="214">
        <f>BK194</f>
        <v>0</v>
      </c>
      <c r="K194" s="200"/>
      <c r="L194" s="205"/>
      <c r="M194" s="206"/>
      <c r="N194" s="207"/>
      <c r="O194" s="207"/>
      <c r="P194" s="208">
        <f>SUM(P195:P196)</f>
        <v>0</v>
      </c>
      <c r="Q194" s="207"/>
      <c r="R194" s="208">
        <f>SUM(R195:R196)</f>
        <v>0.040080000000000005</v>
      </c>
      <c r="S194" s="207"/>
      <c r="T194" s="209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84</v>
      </c>
      <c r="AT194" s="211" t="s">
        <v>73</v>
      </c>
      <c r="AU194" s="211" t="s">
        <v>82</v>
      </c>
      <c r="AY194" s="210" t="s">
        <v>128</v>
      </c>
      <c r="BK194" s="212">
        <f>SUM(BK195:BK196)</f>
        <v>0</v>
      </c>
    </row>
    <row r="195" s="2" customFormat="1" ht="33" customHeight="1">
      <c r="A195" s="35"/>
      <c r="B195" s="36"/>
      <c r="C195" s="215" t="s">
        <v>518</v>
      </c>
      <c r="D195" s="215" t="s">
        <v>131</v>
      </c>
      <c r="E195" s="216" t="s">
        <v>519</v>
      </c>
      <c r="F195" s="217" t="s">
        <v>520</v>
      </c>
      <c r="G195" s="218" t="s">
        <v>140</v>
      </c>
      <c r="H195" s="219">
        <v>3</v>
      </c>
      <c r="I195" s="220"/>
      <c r="J195" s="221">
        <f>ROUND(I195*H195,2)</f>
        <v>0</v>
      </c>
      <c r="K195" s="217" t="s">
        <v>135</v>
      </c>
      <c r="L195" s="41"/>
      <c r="M195" s="222" t="s">
        <v>1</v>
      </c>
      <c r="N195" s="223" t="s">
        <v>39</v>
      </c>
      <c r="O195" s="88"/>
      <c r="P195" s="224">
        <f>O195*H195</f>
        <v>0</v>
      </c>
      <c r="Q195" s="224">
        <v>0.01336</v>
      </c>
      <c r="R195" s="224">
        <f>Q195*H195</f>
        <v>0.040080000000000005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136</v>
      </c>
      <c r="AT195" s="226" t="s">
        <v>131</v>
      </c>
      <c r="AU195" s="226" t="s">
        <v>84</v>
      </c>
      <c r="AY195" s="14" t="s">
        <v>128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82</v>
      </c>
      <c r="BK195" s="227">
        <f>ROUND(I195*H195,2)</f>
        <v>0</v>
      </c>
      <c r="BL195" s="14" t="s">
        <v>136</v>
      </c>
      <c r="BM195" s="226" t="s">
        <v>521</v>
      </c>
    </row>
    <row r="196" s="2" customFormat="1" ht="49.05" customHeight="1">
      <c r="A196" s="35"/>
      <c r="B196" s="36"/>
      <c r="C196" s="215" t="s">
        <v>522</v>
      </c>
      <c r="D196" s="215" t="s">
        <v>131</v>
      </c>
      <c r="E196" s="216" t="s">
        <v>523</v>
      </c>
      <c r="F196" s="217" t="s">
        <v>524</v>
      </c>
      <c r="G196" s="218" t="s">
        <v>157</v>
      </c>
      <c r="H196" s="219">
        <v>0.040000000000000001</v>
      </c>
      <c r="I196" s="220"/>
      <c r="J196" s="221">
        <f>ROUND(I196*H196,2)</f>
        <v>0</v>
      </c>
      <c r="K196" s="217" t="s">
        <v>135</v>
      </c>
      <c r="L196" s="41"/>
      <c r="M196" s="222" t="s">
        <v>1</v>
      </c>
      <c r="N196" s="223" t="s">
        <v>39</v>
      </c>
      <c r="O196" s="88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136</v>
      </c>
      <c r="AT196" s="226" t="s">
        <v>131</v>
      </c>
      <c r="AU196" s="226" t="s">
        <v>84</v>
      </c>
      <c r="AY196" s="14" t="s">
        <v>128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82</v>
      </c>
      <c r="BK196" s="227">
        <f>ROUND(I196*H196,2)</f>
        <v>0</v>
      </c>
      <c r="BL196" s="14" t="s">
        <v>136</v>
      </c>
      <c r="BM196" s="226" t="s">
        <v>525</v>
      </c>
    </row>
    <row r="197" s="12" customFormat="1" ht="22.8" customHeight="1">
      <c r="A197" s="12"/>
      <c r="B197" s="199"/>
      <c r="C197" s="200"/>
      <c r="D197" s="201" t="s">
        <v>73</v>
      </c>
      <c r="E197" s="213" t="s">
        <v>335</v>
      </c>
      <c r="F197" s="213" t="s">
        <v>336</v>
      </c>
      <c r="G197" s="200"/>
      <c r="H197" s="200"/>
      <c r="I197" s="203"/>
      <c r="J197" s="214">
        <f>BK197</f>
        <v>0</v>
      </c>
      <c r="K197" s="200"/>
      <c r="L197" s="205"/>
      <c r="M197" s="206"/>
      <c r="N197" s="207"/>
      <c r="O197" s="207"/>
      <c r="P197" s="208">
        <f>P198</f>
        <v>0</v>
      </c>
      <c r="Q197" s="207"/>
      <c r="R197" s="208">
        <f>R198</f>
        <v>0.00024000000000000003</v>
      </c>
      <c r="S197" s="207"/>
      <c r="T197" s="209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0" t="s">
        <v>84</v>
      </c>
      <c r="AT197" s="211" t="s">
        <v>73</v>
      </c>
      <c r="AU197" s="211" t="s">
        <v>82</v>
      </c>
      <c r="AY197" s="210" t="s">
        <v>128</v>
      </c>
      <c r="BK197" s="212">
        <f>BK198</f>
        <v>0</v>
      </c>
    </row>
    <row r="198" s="2" customFormat="1" ht="37.8" customHeight="1">
      <c r="A198" s="35"/>
      <c r="B198" s="36"/>
      <c r="C198" s="215" t="s">
        <v>526</v>
      </c>
      <c r="D198" s="215" t="s">
        <v>131</v>
      </c>
      <c r="E198" s="216" t="s">
        <v>338</v>
      </c>
      <c r="F198" s="217" t="s">
        <v>339</v>
      </c>
      <c r="G198" s="218" t="s">
        <v>140</v>
      </c>
      <c r="H198" s="219">
        <v>12</v>
      </c>
      <c r="I198" s="220"/>
      <c r="J198" s="221">
        <f>ROUND(I198*H198,2)</f>
        <v>0</v>
      </c>
      <c r="K198" s="217" t="s">
        <v>135</v>
      </c>
      <c r="L198" s="41"/>
      <c r="M198" s="222" t="s">
        <v>1</v>
      </c>
      <c r="N198" s="223" t="s">
        <v>39</v>
      </c>
      <c r="O198" s="88"/>
      <c r="P198" s="224">
        <f>O198*H198</f>
        <v>0</v>
      </c>
      <c r="Q198" s="224">
        <v>2.0000000000000002E-05</v>
      </c>
      <c r="R198" s="224">
        <f>Q198*H198</f>
        <v>0.00024000000000000003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136</v>
      </c>
      <c r="AT198" s="226" t="s">
        <v>131</v>
      </c>
      <c r="AU198" s="226" t="s">
        <v>84</v>
      </c>
      <c r="AY198" s="14" t="s">
        <v>128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82</v>
      </c>
      <c r="BK198" s="227">
        <f>ROUND(I198*H198,2)</f>
        <v>0</v>
      </c>
      <c r="BL198" s="14" t="s">
        <v>136</v>
      </c>
      <c r="BM198" s="226" t="s">
        <v>527</v>
      </c>
    </row>
    <row r="199" s="12" customFormat="1" ht="25.92" customHeight="1">
      <c r="A199" s="12"/>
      <c r="B199" s="199"/>
      <c r="C199" s="200"/>
      <c r="D199" s="201" t="s">
        <v>73</v>
      </c>
      <c r="E199" s="202" t="s">
        <v>341</v>
      </c>
      <c r="F199" s="202" t="s">
        <v>342</v>
      </c>
      <c r="G199" s="200"/>
      <c r="H199" s="200"/>
      <c r="I199" s="203"/>
      <c r="J199" s="204">
        <f>BK199</f>
        <v>0</v>
      </c>
      <c r="K199" s="200"/>
      <c r="L199" s="205"/>
      <c r="M199" s="206"/>
      <c r="N199" s="207"/>
      <c r="O199" s="207"/>
      <c r="P199" s="208">
        <f>P200</f>
        <v>0</v>
      </c>
      <c r="Q199" s="207"/>
      <c r="R199" s="208">
        <f>R200</f>
        <v>0</v>
      </c>
      <c r="S199" s="207"/>
      <c r="T199" s="209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0" t="s">
        <v>142</v>
      </c>
      <c r="AT199" s="211" t="s">
        <v>73</v>
      </c>
      <c r="AU199" s="211" t="s">
        <v>74</v>
      </c>
      <c r="AY199" s="210" t="s">
        <v>128</v>
      </c>
      <c r="BK199" s="212">
        <f>BK200</f>
        <v>0</v>
      </c>
    </row>
    <row r="200" s="12" customFormat="1" ht="22.8" customHeight="1">
      <c r="A200" s="12"/>
      <c r="B200" s="199"/>
      <c r="C200" s="200"/>
      <c r="D200" s="201" t="s">
        <v>73</v>
      </c>
      <c r="E200" s="213" t="s">
        <v>343</v>
      </c>
      <c r="F200" s="213" t="s">
        <v>344</v>
      </c>
      <c r="G200" s="200"/>
      <c r="H200" s="200"/>
      <c r="I200" s="203"/>
      <c r="J200" s="214">
        <f>BK200</f>
        <v>0</v>
      </c>
      <c r="K200" s="200"/>
      <c r="L200" s="205"/>
      <c r="M200" s="206"/>
      <c r="N200" s="207"/>
      <c r="O200" s="207"/>
      <c r="P200" s="208">
        <f>P201</f>
        <v>0</v>
      </c>
      <c r="Q200" s="207"/>
      <c r="R200" s="208">
        <f>R201</f>
        <v>0</v>
      </c>
      <c r="S200" s="207"/>
      <c r="T200" s="209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0" t="s">
        <v>142</v>
      </c>
      <c r="AT200" s="211" t="s">
        <v>73</v>
      </c>
      <c r="AU200" s="211" t="s">
        <v>82</v>
      </c>
      <c r="AY200" s="210" t="s">
        <v>128</v>
      </c>
      <c r="BK200" s="212">
        <f>BK201</f>
        <v>0</v>
      </c>
    </row>
    <row r="201" s="2" customFormat="1" ht="21.75" customHeight="1">
      <c r="A201" s="35"/>
      <c r="B201" s="36"/>
      <c r="C201" s="215" t="s">
        <v>528</v>
      </c>
      <c r="D201" s="215" t="s">
        <v>131</v>
      </c>
      <c r="E201" s="216" t="s">
        <v>529</v>
      </c>
      <c r="F201" s="217" t="s">
        <v>530</v>
      </c>
      <c r="G201" s="218" t="s">
        <v>134</v>
      </c>
      <c r="H201" s="219">
        <v>3</v>
      </c>
      <c r="I201" s="220"/>
      <c r="J201" s="221">
        <f>ROUND(I201*H201,2)</f>
        <v>0</v>
      </c>
      <c r="K201" s="217" t="s">
        <v>135</v>
      </c>
      <c r="L201" s="41"/>
      <c r="M201" s="222" t="s">
        <v>1</v>
      </c>
      <c r="N201" s="223" t="s">
        <v>39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348</v>
      </c>
      <c r="AT201" s="226" t="s">
        <v>131</v>
      </c>
      <c r="AU201" s="226" t="s">
        <v>84</v>
      </c>
      <c r="AY201" s="14" t="s">
        <v>128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82</v>
      </c>
      <c r="BK201" s="227">
        <f>ROUND(I201*H201,2)</f>
        <v>0</v>
      </c>
      <c r="BL201" s="14" t="s">
        <v>348</v>
      </c>
      <c r="BM201" s="226" t="s">
        <v>531</v>
      </c>
    </row>
    <row r="202" s="12" customFormat="1" ht="25.92" customHeight="1">
      <c r="A202" s="12"/>
      <c r="B202" s="199"/>
      <c r="C202" s="200"/>
      <c r="D202" s="201" t="s">
        <v>73</v>
      </c>
      <c r="E202" s="202" t="s">
        <v>350</v>
      </c>
      <c r="F202" s="202" t="s">
        <v>351</v>
      </c>
      <c r="G202" s="200"/>
      <c r="H202" s="200"/>
      <c r="I202" s="203"/>
      <c r="J202" s="204">
        <f>BK202</f>
        <v>0</v>
      </c>
      <c r="K202" s="200"/>
      <c r="L202" s="205"/>
      <c r="M202" s="206"/>
      <c r="N202" s="207"/>
      <c r="O202" s="207"/>
      <c r="P202" s="208">
        <f>P203</f>
        <v>0</v>
      </c>
      <c r="Q202" s="207"/>
      <c r="R202" s="208">
        <f>R203</f>
        <v>0</v>
      </c>
      <c r="S202" s="207"/>
      <c r="T202" s="209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0" t="s">
        <v>146</v>
      </c>
      <c r="AT202" s="211" t="s">
        <v>73</v>
      </c>
      <c r="AU202" s="211" t="s">
        <v>74</v>
      </c>
      <c r="AY202" s="210" t="s">
        <v>128</v>
      </c>
      <c r="BK202" s="212">
        <f>BK203</f>
        <v>0</v>
      </c>
    </row>
    <row r="203" s="2" customFormat="1" ht="24.15" customHeight="1">
      <c r="A203" s="35"/>
      <c r="B203" s="36"/>
      <c r="C203" s="215" t="s">
        <v>532</v>
      </c>
      <c r="D203" s="215" t="s">
        <v>131</v>
      </c>
      <c r="E203" s="216" t="s">
        <v>353</v>
      </c>
      <c r="F203" s="217" t="s">
        <v>354</v>
      </c>
      <c r="G203" s="218" t="s">
        <v>355</v>
      </c>
      <c r="H203" s="219">
        <v>15</v>
      </c>
      <c r="I203" s="220"/>
      <c r="J203" s="221">
        <f>ROUND(I203*H203,2)</f>
        <v>0</v>
      </c>
      <c r="K203" s="217" t="s">
        <v>1</v>
      </c>
      <c r="L203" s="41"/>
      <c r="M203" s="222" t="s">
        <v>1</v>
      </c>
      <c r="N203" s="223" t="s">
        <v>39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356</v>
      </c>
      <c r="AT203" s="226" t="s">
        <v>131</v>
      </c>
      <c r="AU203" s="226" t="s">
        <v>82</v>
      </c>
      <c r="AY203" s="14" t="s">
        <v>128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82</v>
      </c>
      <c r="BK203" s="227">
        <f>ROUND(I203*H203,2)</f>
        <v>0</v>
      </c>
      <c r="BL203" s="14" t="s">
        <v>356</v>
      </c>
      <c r="BM203" s="226" t="s">
        <v>533</v>
      </c>
    </row>
    <row r="204" s="12" customFormat="1" ht="25.92" customHeight="1">
      <c r="A204" s="12"/>
      <c r="B204" s="199"/>
      <c r="C204" s="200"/>
      <c r="D204" s="201" t="s">
        <v>73</v>
      </c>
      <c r="E204" s="202" t="s">
        <v>361</v>
      </c>
      <c r="F204" s="202" t="s">
        <v>362</v>
      </c>
      <c r="G204" s="200"/>
      <c r="H204" s="200"/>
      <c r="I204" s="203"/>
      <c r="J204" s="204">
        <f>BK204</f>
        <v>0</v>
      </c>
      <c r="K204" s="200"/>
      <c r="L204" s="205"/>
      <c r="M204" s="206"/>
      <c r="N204" s="207"/>
      <c r="O204" s="207"/>
      <c r="P204" s="208">
        <f>P205</f>
        <v>0</v>
      </c>
      <c r="Q204" s="207"/>
      <c r="R204" s="208">
        <f>R205</f>
        <v>0</v>
      </c>
      <c r="S204" s="207"/>
      <c r="T204" s="209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0" t="s">
        <v>150</v>
      </c>
      <c r="AT204" s="211" t="s">
        <v>73</v>
      </c>
      <c r="AU204" s="211" t="s">
        <v>74</v>
      </c>
      <c r="AY204" s="210" t="s">
        <v>128</v>
      </c>
      <c r="BK204" s="212">
        <f>BK205</f>
        <v>0</v>
      </c>
    </row>
    <row r="205" s="12" customFormat="1" ht="22.8" customHeight="1">
      <c r="A205" s="12"/>
      <c r="B205" s="199"/>
      <c r="C205" s="200"/>
      <c r="D205" s="201" t="s">
        <v>73</v>
      </c>
      <c r="E205" s="213" t="s">
        <v>363</v>
      </c>
      <c r="F205" s="213" t="s">
        <v>364</v>
      </c>
      <c r="G205" s="200"/>
      <c r="H205" s="200"/>
      <c r="I205" s="203"/>
      <c r="J205" s="214">
        <f>BK205</f>
        <v>0</v>
      </c>
      <c r="K205" s="200"/>
      <c r="L205" s="205"/>
      <c r="M205" s="206"/>
      <c r="N205" s="207"/>
      <c r="O205" s="207"/>
      <c r="P205" s="208">
        <f>SUM(P206:P207)</f>
        <v>0</v>
      </c>
      <c r="Q205" s="207"/>
      <c r="R205" s="208">
        <f>SUM(R206:R207)</f>
        <v>0</v>
      </c>
      <c r="S205" s="207"/>
      <c r="T205" s="209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0" t="s">
        <v>150</v>
      </c>
      <c r="AT205" s="211" t="s">
        <v>73</v>
      </c>
      <c r="AU205" s="211" t="s">
        <v>82</v>
      </c>
      <c r="AY205" s="210" t="s">
        <v>128</v>
      </c>
      <c r="BK205" s="212">
        <f>SUM(BK206:BK207)</f>
        <v>0</v>
      </c>
    </row>
    <row r="206" s="2" customFormat="1" ht="16.5" customHeight="1">
      <c r="A206" s="35"/>
      <c r="B206" s="36"/>
      <c r="C206" s="215" t="s">
        <v>534</v>
      </c>
      <c r="D206" s="215" t="s">
        <v>131</v>
      </c>
      <c r="E206" s="216" t="s">
        <v>366</v>
      </c>
      <c r="F206" s="217" t="s">
        <v>367</v>
      </c>
      <c r="G206" s="218" t="s">
        <v>355</v>
      </c>
      <c r="H206" s="219">
        <v>10</v>
      </c>
      <c r="I206" s="220"/>
      <c r="J206" s="221">
        <f>ROUND(I206*H206,2)</f>
        <v>0</v>
      </c>
      <c r="K206" s="217" t="s">
        <v>135</v>
      </c>
      <c r="L206" s="41"/>
      <c r="M206" s="222" t="s">
        <v>1</v>
      </c>
      <c r="N206" s="223" t="s">
        <v>39</v>
      </c>
      <c r="O206" s="88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368</v>
      </c>
      <c r="AT206" s="226" t="s">
        <v>131</v>
      </c>
      <c r="AU206" s="226" t="s">
        <v>84</v>
      </c>
      <c r="AY206" s="14" t="s">
        <v>128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82</v>
      </c>
      <c r="BK206" s="227">
        <f>ROUND(I206*H206,2)</f>
        <v>0</v>
      </c>
      <c r="BL206" s="14" t="s">
        <v>368</v>
      </c>
      <c r="BM206" s="226" t="s">
        <v>535</v>
      </c>
    </row>
    <row r="207" s="2" customFormat="1" ht="16.5" customHeight="1">
      <c r="A207" s="35"/>
      <c r="B207" s="36"/>
      <c r="C207" s="215" t="s">
        <v>536</v>
      </c>
      <c r="D207" s="215" t="s">
        <v>131</v>
      </c>
      <c r="E207" s="216" t="s">
        <v>537</v>
      </c>
      <c r="F207" s="217" t="s">
        <v>367</v>
      </c>
      <c r="G207" s="218" t="s">
        <v>355</v>
      </c>
      <c r="H207" s="219">
        <v>10</v>
      </c>
      <c r="I207" s="220"/>
      <c r="J207" s="221">
        <f>ROUND(I207*H207,2)</f>
        <v>0</v>
      </c>
      <c r="K207" s="217" t="s">
        <v>1</v>
      </c>
      <c r="L207" s="41"/>
      <c r="M207" s="228" t="s">
        <v>1</v>
      </c>
      <c r="N207" s="229" t="s">
        <v>39</v>
      </c>
      <c r="O207" s="230"/>
      <c r="P207" s="231">
        <f>O207*H207</f>
        <v>0</v>
      </c>
      <c r="Q207" s="231">
        <v>0</v>
      </c>
      <c r="R207" s="231">
        <f>Q207*H207</f>
        <v>0</v>
      </c>
      <c r="S207" s="231">
        <v>0</v>
      </c>
      <c r="T207" s="23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368</v>
      </c>
      <c r="AT207" s="226" t="s">
        <v>131</v>
      </c>
      <c r="AU207" s="226" t="s">
        <v>84</v>
      </c>
      <c r="AY207" s="14" t="s">
        <v>128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82</v>
      </c>
      <c r="BK207" s="227">
        <f>ROUND(I207*H207,2)</f>
        <v>0</v>
      </c>
      <c r="BL207" s="14" t="s">
        <v>368</v>
      </c>
      <c r="BM207" s="226" t="s">
        <v>538</v>
      </c>
    </row>
    <row r="208" s="2" customFormat="1" ht="6.96" customHeight="1">
      <c r="A208" s="35"/>
      <c r="B208" s="63"/>
      <c r="C208" s="64"/>
      <c r="D208" s="64"/>
      <c r="E208" s="64"/>
      <c r="F208" s="64"/>
      <c r="G208" s="64"/>
      <c r="H208" s="64"/>
      <c r="I208" s="64"/>
      <c r="J208" s="64"/>
      <c r="K208" s="64"/>
      <c r="L208" s="41"/>
      <c r="M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</row>
  </sheetData>
  <sheetProtection sheet="1" autoFilter="0" formatColumns="0" formatRows="0" objects="1" scenarios="1" spinCount="100000" saltValue="cDLrQaQ9Z4V5So8E/XCU6uq/UXn/sJ94WAVwsszzn0l7VO84euzQTDRvLPuZTeaNFd8t/AZ7lwLSLoFlk4bGqg==" hashValue="VEL3Qmb27aSMJvha6cbsoa1AM3ADtHhMWWIknNc/+kzYeLGPY1rV93P3mu8p1xxHodn/vqv63vD+qSJ+8f6syA==" algorithmName="SHA-512" password="CC35"/>
  <autoFilter ref="C130:K207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Výměna zdrojů tepla v areálu Gymnázia Dobruška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539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2. 12. 2024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ROUND(J131,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ROUND((SUM(BE131:BE211)),  2)</f>
        <v>0</v>
      </c>
      <c r="G33" s="35"/>
      <c r="H33" s="35"/>
      <c r="I33" s="152">
        <v>0.20999999999999999</v>
      </c>
      <c r="J33" s="151">
        <f>ROUND(((SUM(BE131:BE211))*I33),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ROUND((SUM(BF131:BF211)),  2)</f>
        <v>0</v>
      </c>
      <c r="G34" s="35"/>
      <c r="H34" s="35"/>
      <c r="I34" s="152">
        <v>0.12</v>
      </c>
      <c r="J34" s="151">
        <f>ROUND(((SUM(BF131:BF211))*I34),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ROUND((SUM(BG131:BG211)),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ROUND((SUM(BH131:BH211)),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ROUND((SUM(BI131:BI211)),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Výměna zdrojů tepla v areálu Gymnázia Dobruška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Školní kuchyně - Rozvod plynu + ÚT + ZTi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Gymnázium Dobruška, Pulická 779, 518 01  Dobruška</v>
      </c>
      <c r="G89" s="37"/>
      <c r="H89" s="37"/>
      <c r="I89" s="29" t="s">
        <v>22</v>
      </c>
      <c r="J89" s="76" t="str">
        <f>IF(J12="","",J12)</f>
        <v>2. 12. 2024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J131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J132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J133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102</v>
      </c>
      <c r="E99" s="185"/>
      <c r="F99" s="185"/>
      <c r="G99" s="185"/>
      <c r="H99" s="185"/>
      <c r="I99" s="185"/>
      <c r="J99" s="186">
        <f>J139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103</v>
      </c>
      <c r="E100" s="185"/>
      <c r="F100" s="185"/>
      <c r="G100" s="185"/>
      <c r="H100" s="185"/>
      <c r="I100" s="185"/>
      <c r="J100" s="186">
        <f>J148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371</v>
      </c>
      <c r="E101" s="185"/>
      <c r="F101" s="185"/>
      <c r="G101" s="185"/>
      <c r="H101" s="185"/>
      <c r="I101" s="185"/>
      <c r="J101" s="186">
        <f>J166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104</v>
      </c>
      <c r="E102" s="185"/>
      <c r="F102" s="185"/>
      <c r="G102" s="185"/>
      <c r="H102" s="185"/>
      <c r="I102" s="185"/>
      <c r="J102" s="186">
        <f>J175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105</v>
      </c>
      <c r="E103" s="185"/>
      <c r="F103" s="185"/>
      <c r="G103" s="185"/>
      <c r="H103" s="185"/>
      <c r="I103" s="185"/>
      <c r="J103" s="186">
        <f>J189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106</v>
      </c>
      <c r="E104" s="185"/>
      <c r="F104" s="185"/>
      <c r="G104" s="185"/>
      <c r="H104" s="185"/>
      <c r="I104" s="185"/>
      <c r="J104" s="186">
        <f>J195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372</v>
      </c>
      <c r="E105" s="185"/>
      <c r="F105" s="185"/>
      <c r="G105" s="185"/>
      <c r="H105" s="185"/>
      <c r="I105" s="185"/>
      <c r="J105" s="186">
        <f>J200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107</v>
      </c>
      <c r="E106" s="185"/>
      <c r="F106" s="185"/>
      <c r="G106" s="185"/>
      <c r="H106" s="185"/>
      <c r="I106" s="185"/>
      <c r="J106" s="186">
        <f>J202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6"/>
      <c r="C107" s="177"/>
      <c r="D107" s="178" t="s">
        <v>108</v>
      </c>
      <c r="E107" s="179"/>
      <c r="F107" s="179"/>
      <c r="G107" s="179"/>
      <c r="H107" s="179"/>
      <c r="I107" s="179"/>
      <c r="J107" s="180">
        <f>J204</f>
        <v>0</v>
      </c>
      <c r="K107" s="177"/>
      <c r="L107" s="18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2"/>
      <c r="C108" s="183"/>
      <c r="D108" s="184" t="s">
        <v>109</v>
      </c>
      <c r="E108" s="185"/>
      <c r="F108" s="185"/>
      <c r="G108" s="185"/>
      <c r="H108" s="185"/>
      <c r="I108" s="185"/>
      <c r="J108" s="186">
        <f>J205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6"/>
      <c r="C109" s="177"/>
      <c r="D109" s="178" t="s">
        <v>110</v>
      </c>
      <c r="E109" s="179"/>
      <c r="F109" s="179"/>
      <c r="G109" s="179"/>
      <c r="H109" s="179"/>
      <c r="I109" s="179"/>
      <c r="J109" s="180">
        <f>J207</f>
        <v>0</v>
      </c>
      <c r="K109" s="177"/>
      <c r="L109" s="181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76"/>
      <c r="C110" s="177"/>
      <c r="D110" s="178" t="s">
        <v>111</v>
      </c>
      <c r="E110" s="179"/>
      <c r="F110" s="179"/>
      <c r="G110" s="179"/>
      <c r="H110" s="179"/>
      <c r="I110" s="179"/>
      <c r="J110" s="180">
        <f>J209</f>
        <v>0</v>
      </c>
      <c r="K110" s="177"/>
      <c r="L110" s="181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2"/>
      <c r="C111" s="183"/>
      <c r="D111" s="184" t="s">
        <v>112</v>
      </c>
      <c r="E111" s="185"/>
      <c r="F111" s="185"/>
      <c r="G111" s="185"/>
      <c r="H111" s="185"/>
      <c r="I111" s="185"/>
      <c r="J111" s="186">
        <f>J210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="2" customFormat="1" ht="6.96" customHeight="1">
      <c r="A117" s="35"/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0" t="s">
        <v>113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16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171" t="str">
        <f>E7</f>
        <v>Výměna zdrojů tepla v areálu Gymnázia Dobruška</v>
      </c>
      <c r="F121" s="29"/>
      <c r="G121" s="29"/>
      <c r="H121" s="29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92</v>
      </c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7"/>
      <c r="D123" s="37"/>
      <c r="E123" s="73" t="str">
        <f>E9</f>
        <v>Školní kuchyně - Rozvod plynu + ÚT + ZTi</v>
      </c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20</v>
      </c>
      <c r="D125" s="37"/>
      <c r="E125" s="37"/>
      <c r="F125" s="24" t="str">
        <f>F12</f>
        <v xml:space="preserve">Gymnázium Dobruška, Pulická 779, 518 01  Dobruška</v>
      </c>
      <c r="G125" s="37"/>
      <c r="H125" s="37"/>
      <c r="I125" s="29" t="s">
        <v>22</v>
      </c>
      <c r="J125" s="76" t="str">
        <f>IF(J12="","",J12)</f>
        <v>2. 12. 2024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24</v>
      </c>
      <c r="D127" s="37"/>
      <c r="E127" s="37"/>
      <c r="F127" s="24" t="str">
        <f>E15</f>
        <v xml:space="preserve"> </v>
      </c>
      <c r="G127" s="37"/>
      <c r="H127" s="37"/>
      <c r="I127" s="29" t="s">
        <v>30</v>
      </c>
      <c r="J127" s="33" t="str">
        <f>E21</f>
        <v xml:space="preserve"> 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15" customHeight="1">
      <c r="A128" s="35"/>
      <c r="B128" s="36"/>
      <c r="C128" s="29" t="s">
        <v>28</v>
      </c>
      <c r="D128" s="37"/>
      <c r="E128" s="37"/>
      <c r="F128" s="24" t="str">
        <f>IF(E18="","",E18)</f>
        <v>Vyplň údaj</v>
      </c>
      <c r="G128" s="37"/>
      <c r="H128" s="37"/>
      <c r="I128" s="29" t="s">
        <v>32</v>
      </c>
      <c r="J128" s="33" t="str">
        <f>E24</f>
        <v xml:space="preserve"> 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0.32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11" customFormat="1" ht="29.28" customHeight="1">
      <c r="A130" s="188"/>
      <c r="B130" s="189"/>
      <c r="C130" s="190" t="s">
        <v>114</v>
      </c>
      <c r="D130" s="191" t="s">
        <v>59</v>
      </c>
      <c r="E130" s="191" t="s">
        <v>55</v>
      </c>
      <c r="F130" s="191" t="s">
        <v>56</v>
      </c>
      <c r="G130" s="191" t="s">
        <v>115</v>
      </c>
      <c r="H130" s="191" t="s">
        <v>116</v>
      </c>
      <c r="I130" s="191" t="s">
        <v>117</v>
      </c>
      <c r="J130" s="191" t="s">
        <v>96</v>
      </c>
      <c r="K130" s="192" t="s">
        <v>118</v>
      </c>
      <c r="L130" s="193"/>
      <c r="M130" s="97" t="s">
        <v>1</v>
      </c>
      <c r="N130" s="98" t="s">
        <v>38</v>
      </c>
      <c r="O130" s="98" t="s">
        <v>119</v>
      </c>
      <c r="P130" s="98" t="s">
        <v>120</v>
      </c>
      <c r="Q130" s="98" t="s">
        <v>121</v>
      </c>
      <c r="R130" s="98" t="s">
        <v>122</v>
      </c>
      <c r="S130" s="98" t="s">
        <v>123</v>
      </c>
      <c r="T130" s="99" t="s">
        <v>124</v>
      </c>
      <c r="U130" s="188"/>
      <c r="V130" s="188"/>
      <c r="W130" s="188"/>
      <c r="X130" s="188"/>
      <c r="Y130" s="188"/>
      <c r="Z130" s="188"/>
      <c r="AA130" s="188"/>
      <c r="AB130" s="188"/>
      <c r="AC130" s="188"/>
      <c r="AD130" s="188"/>
      <c r="AE130" s="188"/>
    </row>
    <row r="131" s="2" customFormat="1" ht="22.8" customHeight="1">
      <c r="A131" s="35"/>
      <c r="B131" s="36"/>
      <c r="C131" s="104" t="s">
        <v>125</v>
      </c>
      <c r="D131" s="37"/>
      <c r="E131" s="37"/>
      <c r="F131" s="37"/>
      <c r="G131" s="37"/>
      <c r="H131" s="37"/>
      <c r="I131" s="37"/>
      <c r="J131" s="194">
        <f>BK131</f>
        <v>0</v>
      </c>
      <c r="K131" s="37"/>
      <c r="L131" s="41"/>
      <c r="M131" s="100"/>
      <c r="N131" s="195"/>
      <c r="O131" s="101"/>
      <c r="P131" s="196">
        <f>P132+P204+P207+P209</f>
        <v>0</v>
      </c>
      <c r="Q131" s="101"/>
      <c r="R131" s="196">
        <f>R132+R204+R207+R209</f>
        <v>0.93630999999999998</v>
      </c>
      <c r="S131" s="101"/>
      <c r="T131" s="197">
        <f>T132+T204+T207+T209</f>
        <v>0.89155000000000006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73</v>
      </c>
      <c r="AU131" s="14" t="s">
        <v>98</v>
      </c>
      <c r="BK131" s="198">
        <f>BK132+BK204+BK207+BK209</f>
        <v>0</v>
      </c>
    </row>
    <row r="132" s="12" customFormat="1" ht="25.92" customHeight="1">
      <c r="A132" s="12"/>
      <c r="B132" s="199"/>
      <c r="C132" s="200"/>
      <c r="D132" s="201" t="s">
        <v>73</v>
      </c>
      <c r="E132" s="202" t="s">
        <v>126</v>
      </c>
      <c r="F132" s="202" t="s">
        <v>127</v>
      </c>
      <c r="G132" s="200"/>
      <c r="H132" s="200"/>
      <c r="I132" s="203"/>
      <c r="J132" s="204">
        <f>BK132</f>
        <v>0</v>
      </c>
      <c r="K132" s="200"/>
      <c r="L132" s="205"/>
      <c r="M132" s="206"/>
      <c r="N132" s="207"/>
      <c r="O132" s="207"/>
      <c r="P132" s="208">
        <f>P133+P139+P148+P166+P175+P189+P195+P200+P202</f>
        <v>0</v>
      </c>
      <c r="Q132" s="207"/>
      <c r="R132" s="208">
        <f>R133+R139+R148+R166+R175+R189+R195+R200+R202</f>
        <v>0.93630999999999998</v>
      </c>
      <c r="S132" s="207"/>
      <c r="T132" s="209">
        <f>T133+T139+T148+T166+T175+T189+T195+T200+T202</f>
        <v>0.89155000000000006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84</v>
      </c>
      <c r="AT132" s="211" t="s">
        <v>73</v>
      </c>
      <c r="AU132" s="211" t="s">
        <v>74</v>
      </c>
      <c r="AY132" s="210" t="s">
        <v>128</v>
      </c>
      <c r="BK132" s="212">
        <f>BK133+BK139+BK148+BK166+BK175+BK189+BK195+BK200+BK202</f>
        <v>0</v>
      </c>
    </row>
    <row r="133" s="12" customFormat="1" ht="22.8" customHeight="1">
      <c r="A133" s="12"/>
      <c r="B133" s="199"/>
      <c r="C133" s="200"/>
      <c r="D133" s="201" t="s">
        <v>73</v>
      </c>
      <c r="E133" s="213" t="s">
        <v>129</v>
      </c>
      <c r="F133" s="213" t="s">
        <v>130</v>
      </c>
      <c r="G133" s="200"/>
      <c r="H133" s="200"/>
      <c r="I133" s="203"/>
      <c r="J133" s="214">
        <f>BK133</f>
        <v>0</v>
      </c>
      <c r="K133" s="200"/>
      <c r="L133" s="205"/>
      <c r="M133" s="206"/>
      <c r="N133" s="207"/>
      <c r="O133" s="207"/>
      <c r="P133" s="208">
        <f>SUM(P134:P138)</f>
        <v>0</v>
      </c>
      <c r="Q133" s="207"/>
      <c r="R133" s="208">
        <f>SUM(R134:R138)</f>
        <v>0.0022699999999999999</v>
      </c>
      <c r="S133" s="207"/>
      <c r="T133" s="209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0" t="s">
        <v>84</v>
      </c>
      <c r="AT133" s="211" t="s">
        <v>73</v>
      </c>
      <c r="AU133" s="211" t="s">
        <v>82</v>
      </c>
      <c r="AY133" s="210" t="s">
        <v>128</v>
      </c>
      <c r="BK133" s="212">
        <f>SUM(BK134:BK138)</f>
        <v>0</v>
      </c>
    </row>
    <row r="134" s="2" customFormat="1" ht="21.75" customHeight="1">
      <c r="A134" s="35"/>
      <c r="B134" s="36"/>
      <c r="C134" s="215" t="s">
        <v>82</v>
      </c>
      <c r="D134" s="215" t="s">
        <v>131</v>
      </c>
      <c r="E134" s="216" t="s">
        <v>138</v>
      </c>
      <c r="F134" s="217" t="s">
        <v>139</v>
      </c>
      <c r="G134" s="218" t="s">
        <v>140</v>
      </c>
      <c r="H134" s="219">
        <v>5</v>
      </c>
      <c r="I134" s="220"/>
      <c r="J134" s="221">
        <f>ROUND(I134*H134,2)</f>
        <v>0</v>
      </c>
      <c r="K134" s="217" t="s">
        <v>135</v>
      </c>
      <c r="L134" s="41"/>
      <c r="M134" s="222" t="s">
        <v>1</v>
      </c>
      <c r="N134" s="223" t="s">
        <v>39</v>
      </c>
      <c r="O134" s="88"/>
      <c r="P134" s="224">
        <f>O134*H134</f>
        <v>0</v>
      </c>
      <c r="Q134" s="224">
        <v>0.00042999999999999999</v>
      </c>
      <c r="R134" s="224">
        <f>Q134*H134</f>
        <v>0.00215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136</v>
      </c>
      <c r="AT134" s="226" t="s">
        <v>131</v>
      </c>
      <c r="AU134" s="226" t="s">
        <v>84</v>
      </c>
      <c r="AY134" s="14" t="s">
        <v>128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82</v>
      </c>
      <c r="BK134" s="227">
        <f>ROUND(I134*H134,2)</f>
        <v>0</v>
      </c>
      <c r="BL134" s="14" t="s">
        <v>136</v>
      </c>
      <c r="BM134" s="226" t="s">
        <v>540</v>
      </c>
    </row>
    <row r="135" s="2" customFormat="1" ht="24.15" customHeight="1">
      <c r="A135" s="35"/>
      <c r="B135" s="36"/>
      <c r="C135" s="215" t="s">
        <v>84</v>
      </c>
      <c r="D135" s="215" t="s">
        <v>131</v>
      </c>
      <c r="E135" s="216" t="s">
        <v>143</v>
      </c>
      <c r="F135" s="217" t="s">
        <v>144</v>
      </c>
      <c r="G135" s="218" t="s">
        <v>134</v>
      </c>
      <c r="H135" s="219">
        <v>2</v>
      </c>
      <c r="I135" s="220"/>
      <c r="J135" s="221">
        <f>ROUND(I135*H135,2)</f>
        <v>0</v>
      </c>
      <c r="K135" s="217" t="s">
        <v>135</v>
      </c>
      <c r="L135" s="41"/>
      <c r="M135" s="222" t="s">
        <v>1</v>
      </c>
      <c r="N135" s="223" t="s">
        <v>39</v>
      </c>
      <c r="O135" s="88"/>
      <c r="P135" s="224">
        <f>O135*H135</f>
        <v>0</v>
      </c>
      <c r="Q135" s="224">
        <v>6.0000000000000002E-05</v>
      </c>
      <c r="R135" s="224">
        <f>Q135*H135</f>
        <v>0.00012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136</v>
      </c>
      <c r="AT135" s="226" t="s">
        <v>131</v>
      </c>
      <c r="AU135" s="226" t="s">
        <v>84</v>
      </c>
      <c r="AY135" s="14" t="s">
        <v>128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82</v>
      </c>
      <c r="BK135" s="227">
        <f>ROUND(I135*H135,2)</f>
        <v>0</v>
      </c>
      <c r="BL135" s="14" t="s">
        <v>136</v>
      </c>
      <c r="BM135" s="226" t="s">
        <v>541</v>
      </c>
    </row>
    <row r="136" s="2" customFormat="1" ht="24.15" customHeight="1">
      <c r="A136" s="35"/>
      <c r="B136" s="36"/>
      <c r="C136" s="215" t="s">
        <v>142</v>
      </c>
      <c r="D136" s="215" t="s">
        <v>131</v>
      </c>
      <c r="E136" s="216" t="s">
        <v>147</v>
      </c>
      <c r="F136" s="217" t="s">
        <v>148</v>
      </c>
      <c r="G136" s="218" t="s">
        <v>140</v>
      </c>
      <c r="H136" s="219">
        <v>5</v>
      </c>
      <c r="I136" s="220"/>
      <c r="J136" s="221">
        <f>ROUND(I136*H136,2)</f>
        <v>0</v>
      </c>
      <c r="K136" s="217" t="s">
        <v>135</v>
      </c>
      <c r="L136" s="41"/>
      <c r="M136" s="222" t="s">
        <v>1</v>
      </c>
      <c r="N136" s="223" t="s">
        <v>39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136</v>
      </c>
      <c r="AT136" s="226" t="s">
        <v>131</v>
      </c>
      <c r="AU136" s="226" t="s">
        <v>84</v>
      </c>
      <c r="AY136" s="14" t="s">
        <v>128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82</v>
      </c>
      <c r="BK136" s="227">
        <f>ROUND(I136*H136,2)</f>
        <v>0</v>
      </c>
      <c r="BL136" s="14" t="s">
        <v>136</v>
      </c>
      <c r="BM136" s="226" t="s">
        <v>542</v>
      </c>
    </row>
    <row r="137" s="2" customFormat="1" ht="16.5" customHeight="1">
      <c r="A137" s="35"/>
      <c r="B137" s="36"/>
      <c r="C137" s="215" t="s">
        <v>146</v>
      </c>
      <c r="D137" s="215" t="s">
        <v>131</v>
      </c>
      <c r="E137" s="216" t="s">
        <v>543</v>
      </c>
      <c r="F137" s="217" t="s">
        <v>544</v>
      </c>
      <c r="G137" s="218" t="s">
        <v>134</v>
      </c>
      <c r="H137" s="219">
        <v>1</v>
      </c>
      <c r="I137" s="220"/>
      <c r="J137" s="221">
        <f>ROUND(I137*H137,2)</f>
        <v>0</v>
      </c>
      <c r="K137" s="217" t="s">
        <v>135</v>
      </c>
      <c r="L137" s="41"/>
      <c r="M137" s="222" t="s">
        <v>1</v>
      </c>
      <c r="N137" s="223" t="s">
        <v>39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136</v>
      </c>
      <c r="AT137" s="226" t="s">
        <v>131</v>
      </c>
      <c r="AU137" s="226" t="s">
        <v>84</v>
      </c>
      <c r="AY137" s="14" t="s">
        <v>128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82</v>
      </c>
      <c r="BK137" s="227">
        <f>ROUND(I137*H137,2)</f>
        <v>0</v>
      </c>
      <c r="BL137" s="14" t="s">
        <v>136</v>
      </c>
      <c r="BM137" s="226" t="s">
        <v>545</v>
      </c>
    </row>
    <row r="138" s="2" customFormat="1" ht="49.05" customHeight="1">
      <c r="A138" s="35"/>
      <c r="B138" s="36"/>
      <c r="C138" s="215" t="s">
        <v>150</v>
      </c>
      <c r="D138" s="215" t="s">
        <v>131</v>
      </c>
      <c r="E138" s="216" t="s">
        <v>155</v>
      </c>
      <c r="F138" s="217" t="s">
        <v>156</v>
      </c>
      <c r="G138" s="218" t="s">
        <v>157</v>
      </c>
      <c r="H138" s="219">
        <v>0.002</v>
      </c>
      <c r="I138" s="220"/>
      <c r="J138" s="221">
        <f>ROUND(I138*H138,2)</f>
        <v>0</v>
      </c>
      <c r="K138" s="217" t="s">
        <v>135</v>
      </c>
      <c r="L138" s="41"/>
      <c r="M138" s="222" t="s">
        <v>1</v>
      </c>
      <c r="N138" s="223" t="s">
        <v>39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136</v>
      </c>
      <c r="AT138" s="226" t="s">
        <v>131</v>
      </c>
      <c r="AU138" s="226" t="s">
        <v>84</v>
      </c>
      <c r="AY138" s="14" t="s">
        <v>128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82</v>
      </c>
      <c r="BK138" s="227">
        <f>ROUND(I138*H138,2)</f>
        <v>0</v>
      </c>
      <c r="BL138" s="14" t="s">
        <v>136</v>
      </c>
      <c r="BM138" s="226" t="s">
        <v>546</v>
      </c>
    </row>
    <row r="139" s="12" customFormat="1" ht="22.8" customHeight="1">
      <c r="A139" s="12"/>
      <c r="B139" s="199"/>
      <c r="C139" s="200"/>
      <c r="D139" s="201" t="s">
        <v>73</v>
      </c>
      <c r="E139" s="213" t="s">
        <v>197</v>
      </c>
      <c r="F139" s="213" t="s">
        <v>198</v>
      </c>
      <c r="G139" s="200"/>
      <c r="H139" s="200"/>
      <c r="I139" s="203"/>
      <c r="J139" s="214">
        <f>BK139</f>
        <v>0</v>
      </c>
      <c r="K139" s="200"/>
      <c r="L139" s="205"/>
      <c r="M139" s="206"/>
      <c r="N139" s="207"/>
      <c r="O139" s="207"/>
      <c r="P139" s="208">
        <f>SUM(P140:P147)</f>
        <v>0</v>
      </c>
      <c r="Q139" s="207"/>
      <c r="R139" s="208">
        <f>SUM(R140:R147)</f>
        <v>0.036040000000000003</v>
      </c>
      <c r="S139" s="207"/>
      <c r="T139" s="209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84</v>
      </c>
      <c r="AT139" s="211" t="s">
        <v>73</v>
      </c>
      <c r="AU139" s="211" t="s">
        <v>82</v>
      </c>
      <c r="AY139" s="210" t="s">
        <v>128</v>
      </c>
      <c r="BK139" s="212">
        <f>SUM(BK140:BK147)</f>
        <v>0</v>
      </c>
    </row>
    <row r="140" s="2" customFormat="1" ht="33" customHeight="1">
      <c r="A140" s="35"/>
      <c r="B140" s="36"/>
      <c r="C140" s="215" t="s">
        <v>154</v>
      </c>
      <c r="D140" s="215" t="s">
        <v>131</v>
      </c>
      <c r="E140" s="216" t="s">
        <v>199</v>
      </c>
      <c r="F140" s="217" t="s">
        <v>200</v>
      </c>
      <c r="G140" s="218" t="s">
        <v>140</v>
      </c>
      <c r="H140" s="219">
        <v>5</v>
      </c>
      <c r="I140" s="220"/>
      <c r="J140" s="221">
        <f>ROUND(I140*H140,2)</f>
        <v>0</v>
      </c>
      <c r="K140" s="217" t="s">
        <v>135</v>
      </c>
      <c r="L140" s="41"/>
      <c r="M140" s="222" t="s">
        <v>1</v>
      </c>
      <c r="N140" s="223" t="s">
        <v>39</v>
      </c>
      <c r="O140" s="88"/>
      <c r="P140" s="224">
        <f>O140*H140</f>
        <v>0</v>
      </c>
      <c r="Q140" s="224">
        <v>0.0027000000000000001</v>
      </c>
      <c r="R140" s="224">
        <f>Q140*H140</f>
        <v>0.013500000000000002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136</v>
      </c>
      <c r="AT140" s="226" t="s">
        <v>131</v>
      </c>
      <c r="AU140" s="226" t="s">
        <v>84</v>
      </c>
      <c r="AY140" s="14" t="s">
        <v>128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82</v>
      </c>
      <c r="BK140" s="227">
        <f>ROUND(I140*H140,2)</f>
        <v>0</v>
      </c>
      <c r="BL140" s="14" t="s">
        <v>136</v>
      </c>
      <c r="BM140" s="226" t="s">
        <v>547</v>
      </c>
    </row>
    <row r="141" s="2" customFormat="1" ht="37.8" customHeight="1">
      <c r="A141" s="35"/>
      <c r="B141" s="36"/>
      <c r="C141" s="215" t="s">
        <v>161</v>
      </c>
      <c r="D141" s="215" t="s">
        <v>131</v>
      </c>
      <c r="E141" s="216" t="s">
        <v>548</v>
      </c>
      <c r="F141" s="217" t="s">
        <v>549</v>
      </c>
      <c r="G141" s="218" t="s">
        <v>176</v>
      </c>
      <c r="H141" s="219">
        <v>2</v>
      </c>
      <c r="I141" s="220"/>
      <c r="J141" s="221">
        <f>ROUND(I141*H141,2)</f>
        <v>0</v>
      </c>
      <c r="K141" s="217" t="s">
        <v>135</v>
      </c>
      <c r="L141" s="41"/>
      <c r="M141" s="222" t="s">
        <v>1</v>
      </c>
      <c r="N141" s="223" t="s">
        <v>39</v>
      </c>
      <c r="O141" s="88"/>
      <c r="P141" s="224">
        <f>O141*H141</f>
        <v>0</v>
      </c>
      <c r="Q141" s="224">
        <v>0.00679</v>
      </c>
      <c r="R141" s="224">
        <f>Q141*H141</f>
        <v>0.01358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136</v>
      </c>
      <c r="AT141" s="226" t="s">
        <v>131</v>
      </c>
      <c r="AU141" s="226" t="s">
        <v>84</v>
      </c>
      <c r="AY141" s="14" t="s">
        <v>128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82</v>
      </c>
      <c r="BK141" s="227">
        <f>ROUND(I141*H141,2)</f>
        <v>0</v>
      </c>
      <c r="BL141" s="14" t="s">
        <v>136</v>
      </c>
      <c r="BM141" s="226" t="s">
        <v>550</v>
      </c>
    </row>
    <row r="142" s="2" customFormat="1" ht="24.15" customHeight="1">
      <c r="A142" s="35"/>
      <c r="B142" s="36"/>
      <c r="C142" s="215" t="s">
        <v>165</v>
      </c>
      <c r="D142" s="215" t="s">
        <v>131</v>
      </c>
      <c r="E142" s="216" t="s">
        <v>207</v>
      </c>
      <c r="F142" s="217" t="s">
        <v>208</v>
      </c>
      <c r="G142" s="218" t="s">
        <v>134</v>
      </c>
      <c r="H142" s="219">
        <v>1</v>
      </c>
      <c r="I142" s="220"/>
      <c r="J142" s="221">
        <f>ROUND(I142*H142,2)</f>
        <v>0</v>
      </c>
      <c r="K142" s="217" t="s">
        <v>135</v>
      </c>
      <c r="L142" s="41"/>
      <c r="M142" s="222" t="s">
        <v>1</v>
      </c>
      <c r="N142" s="223" t="s">
        <v>39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136</v>
      </c>
      <c r="AT142" s="226" t="s">
        <v>131</v>
      </c>
      <c r="AU142" s="226" t="s">
        <v>84</v>
      </c>
      <c r="AY142" s="14" t="s">
        <v>128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82</v>
      </c>
      <c r="BK142" s="227">
        <f>ROUND(I142*H142,2)</f>
        <v>0</v>
      </c>
      <c r="BL142" s="14" t="s">
        <v>136</v>
      </c>
      <c r="BM142" s="226" t="s">
        <v>551</v>
      </c>
    </row>
    <row r="143" s="2" customFormat="1" ht="24.15" customHeight="1">
      <c r="A143" s="35"/>
      <c r="B143" s="36"/>
      <c r="C143" s="215" t="s">
        <v>169</v>
      </c>
      <c r="D143" s="215" t="s">
        <v>131</v>
      </c>
      <c r="E143" s="216" t="s">
        <v>211</v>
      </c>
      <c r="F143" s="217" t="s">
        <v>212</v>
      </c>
      <c r="G143" s="218" t="s">
        <v>140</v>
      </c>
      <c r="H143" s="219">
        <v>5</v>
      </c>
      <c r="I143" s="220"/>
      <c r="J143" s="221">
        <f>ROUND(I143*H143,2)</f>
        <v>0</v>
      </c>
      <c r="K143" s="217" t="s">
        <v>135</v>
      </c>
      <c r="L143" s="41"/>
      <c r="M143" s="222" t="s">
        <v>1</v>
      </c>
      <c r="N143" s="223" t="s">
        <v>39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136</v>
      </c>
      <c r="AT143" s="226" t="s">
        <v>131</v>
      </c>
      <c r="AU143" s="226" t="s">
        <v>84</v>
      </c>
      <c r="AY143" s="14" t="s">
        <v>128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82</v>
      </c>
      <c r="BK143" s="227">
        <f>ROUND(I143*H143,2)</f>
        <v>0</v>
      </c>
      <c r="BL143" s="14" t="s">
        <v>136</v>
      </c>
      <c r="BM143" s="226" t="s">
        <v>552</v>
      </c>
    </row>
    <row r="144" s="2" customFormat="1" ht="24.15" customHeight="1">
      <c r="A144" s="35"/>
      <c r="B144" s="36"/>
      <c r="C144" s="215" t="s">
        <v>173</v>
      </c>
      <c r="D144" s="215" t="s">
        <v>131</v>
      </c>
      <c r="E144" s="216" t="s">
        <v>215</v>
      </c>
      <c r="F144" s="217" t="s">
        <v>216</v>
      </c>
      <c r="G144" s="218" t="s">
        <v>134</v>
      </c>
      <c r="H144" s="219">
        <v>2</v>
      </c>
      <c r="I144" s="220"/>
      <c r="J144" s="221">
        <f>ROUND(I144*H144,2)</f>
        <v>0</v>
      </c>
      <c r="K144" s="217" t="s">
        <v>135</v>
      </c>
      <c r="L144" s="41"/>
      <c r="M144" s="222" t="s">
        <v>1</v>
      </c>
      <c r="N144" s="223" t="s">
        <v>39</v>
      </c>
      <c r="O144" s="88"/>
      <c r="P144" s="224">
        <f>O144*H144</f>
        <v>0</v>
      </c>
      <c r="Q144" s="224">
        <v>0.00025000000000000001</v>
      </c>
      <c r="R144" s="224">
        <f>Q144*H144</f>
        <v>0.00050000000000000001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136</v>
      </c>
      <c r="AT144" s="226" t="s">
        <v>131</v>
      </c>
      <c r="AU144" s="226" t="s">
        <v>84</v>
      </c>
      <c r="AY144" s="14" t="s">
        <v>128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82</v>
      </c>
      <c r="BK144" s="227">
        <f>ROUND(I144*H144,2)</f>
        <v>0</v>
      </c>
      <c r="BL144" s="14" t="s">
        <v>136</v>
      </c>
      <c r="BM144" s="226" t="s">
        <v>553</v>
      </c>
    </row>
    <row r="145" s="2" customFormat="1" ht="33" customHeight="1">
      <c r="A145" s="35"/>
      <c r="B145" s="36"/>
      <c r="C145" s="215" t="s">
        <v>178</v>
      </c>
      <c r="D145" s="215" t="s">
        <v>131</v>
      </c>
      <c r="E145" s="216" t="s">
        <v>218</v>
      </c>
      <c r="F145" s="217" t="s">
        <v>219</v>
      </c>
      <c r="G145" s="218" t="s">
        <v>134</v>
      </c>
      <c r="H145" s="219">
        <v>2</v>
      </c>
      <c r="I145" s="220"/>
      <c r="J145" s="221">
        <f>ROUND(I145*H145,2)</f>
        <v>0</v>
      </c>
      <c r="K145" s="217" t="s">
        <v>135</v>
      </c>
      <c r="L145" s="41"/>
      <c r="M145" s="222" t="s">
        <v>1</v>
      </c>
      <c r="N145" s="223" t="s">
        <v>39</v>
      </c>
      <c r="O145" s="88"/>
      <c r="P145" s="224">
        <f>O145*H145</f>
        <v>0</v>
      </c>
      <c r="Q145" s="224">
        <v>0.00093000000000000005</v>
      </c>
      <c r="R145" s="224">
        <f>Q145*H145</f>
        <v>0.0018600000000000001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136</v>
      </c>
      <c r="AT145" s="226" t="s">
        <v>131</v>
      </c>
      <c r="AU145" s="226" t="s">
        <v>84</v>
      </c>
      <c r="AY145" s="14" t="s">
        <v>128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82</v>
      </c>
      <c r="BK145" s="227">
        <f>ROUND(I145*H145,2)</f>
        <v>0</v>
      </c>
      <c r="BL145" s="14" t="s">
        <v>136</v>
      </c>
      <c r="BM145" s="226" t="s">
        <v>554</v>
      </c>
    </row>
    <row r="146" s="2" customFormat="1" ht="24.15" customHeight="1">
      <c r="A146" s="35"/>
      <c r="B146" s="36"/>
      <c r="C146" s="215" t="s">
        <v>8</v>
      </c>
      <c r="D146" s="215" t="s">
        <v>131</v>
      </c>
      <c r="E146" s="216" t="s">
        <v>555</v>
      </c>
      <c r="F146" s="217" t="s">
        <v>556</v>
      </c>
      <c r="G146" s="218" t="s">
        <v>134</v>
      </c>
      <c r="H146" s="219">
        <v>1</v>
      </c>
      <c r="I146" s="220"/>
      <c r="J146" s="221">
        <f>ROUND(I146*H146,2)</f>
        <v>0</v>
      </c>
      <c r="K146" s="217" t="s">
        <v>135</v>
      </c>
      <c r="L146" s="41"/>
      <c r="M146" s="222" t="s">
        <v>1</v>
      </c>
      <c r="N146" s="223" t="s">
        <v>39</v>
      </c>
      <c r="O146" s="88"/>
      <c r="P146" s="224">
        <f>O146*H146</f>
        <v>0</v>
      </c>
      <c r="Q146" s="224">
        <v>0.0066</v>
      </c>
      <c r="R146" s="224">
        <f>Q146*H146</f>
        <v>0.0066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136</v>
      </c>
      <c r="AT146" s="226" t="s">
        <v>131</v>
      </c>
      <c r="AU146" s="226" t="s">
        <v>84</v>
      </c>
      <c r="AY146" s="14" t="s">
        <v>128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82</v>
      </c>
      <c r="BK146" s="227">
        <f>ROUND(I146*H146,2)</f>
        <v>0</v>
      </c>
      <c r="BL146" s="14" t="s">
        <v>136</v>
      </c>
      <c r="BM146" s="226" t="s">
        <v>557</v>
      </c>
    </row>
    <row r="147" s="2" customFormat="1" ht="44.25" customHeight="1">
      <c r="A147" s="35"/>
      <c r="B147" s="36"/>
      <c r="C147" s="215" t="s">
        <v>185</v>
      </c>
      <c r="D147" s="215" t="s">
        <v>131</v>
      </c>
      <c r="E147" s="216" t="s">
        <v>222</v>
      </c>
      <c r="F147" s="217" t="s">
        <v>223</v>
      </c>
      <c r="G147" s="218" t="s">
        <v>157</v>
      </c>
      <c r="H147" s="219">
        <v>0.035999999999999997</v>
      </c>
      <c r="I147" s="220"/>
      <c r="J147" s="221">
        <f>ROUND(I147*H147,2)</f>
        <v>0</v>
      </c>
      <c r="K147" s="217" t="s">
        <v>135</v>
      </c>
      <c r="L147" s="41"/>
      <c r="M147" s="222" t="s">
        <v>1</v>
      </c>
      <c r="N147" s="223" t="s">
        <v>39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136</v>
      </c>
      <c r="AT147" s="226" t="s">
        <v>131</v>
      </c>
      <c r="AU147" s="226" t="s">
        <v>84</v>
      </c>
      <c r="AY147" s="14" t="s">
        <v>128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82</v>
      </c>
      <c r="BK147" s="227">
        <f>ROUND(I147*H147,2)</f>
        <v>0</v>
      </c>
      <c r="BL147" s="14" t="s">
        <v>136</v>
      </c>
      <c r="BM147" s="226" t="s">
        <v>558</v>
      </c>
    </row>
    <row r="148" s="12" customFormat="1" ht="22.8" customHeight="1">
      <c r="A148" s="12"/>
      <c r="B148" s="199"/>
      <c r="C148" s="200"/>
      <c r="D148" s="201" t="s">
        <v>73</v>
      </c>
      <c r="E148" s="213" t="s">
        <v>225</v>
      </c>
      <c r="F148" s="213" t="s">
        <v>226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SUM(P149:P165)</f>
        <v>0</v>
      </c>
      <c r="Q148" s="207"/>
      <c r="R148" s="208">
        <f>SUM(R149:R165)</f>
        <v>0.84266000000000008</v>
      </c>
      <c r="S148" s="207"/>
      <c r="T148" s="209">
        <f>SUM(T149:T165)</f>
        <v>0.71250000000000002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84</v>
      </c>
      <c r="AT148" s="211" t="s">
        <v>73</v>
      </c>
      <c r="AU148" s="211" t="s">
        <v>82</v>
      </c>
      <c r="AY148" s="210" t="s">
        <v>128</v>
      </c>
      <c r="BK148" s="212">
        <f>SUM(BK149:BK165)</f>
        <v>0</v>
      </c>
    </row>
    <row r="149" s="2" customFormat="1" ht="24.15" customHeight="1">
      <c r="A149" s="35"/>
      <c r="B149" s="36"/>
      <c r="C149" s="215" t="s">
        <v>189</v>
      </c>
      <c r="D149" s="215" t="s">
        <v>131</v>
      </c>
      <c r="E149" s="216" t="s">
        <v>559</v>
      </c>
      <c r="F149" s="217" t="s">
        <v>560</v>
      </c>
      <c r="G149" s="218" t="s">
        <v>134</v>
      </c>
      <c r="H149" s="219">
        <v>2</v>
      </c>
      <c r="I149" s="220"/>
      <c r="J149" s="221">
        <f>ROUND(I149*H149,2)</f>
        <v>0</v>
      </c>
      <c r="K149" s="217" t="s">
        <v>135</v>
      </c>
      <c r="L149" s="41"/>
      <c r="M149" s="222" t="s">
        <v>1</v>
      </c>
      <c r="N149" s="223" t="s">
        <v>39</v>
      </c>
      <c r="O149" s="88"/>
      <c r="P149" s="224">
        <f>O149*H149</f>
        <v>0</v>
      </c>
      <c r="Q149" s="224">
        <v>0.00017000000000000001</v>
      </c>
      <c r="R149" s="224">
        <f>Q149*H149</f>
        <v>0.00034000000000000002</v>
      </c>
      <c r="S149" s="224">
        <v>0.35625000000000001</v>
      </c>
      <c r="T149" s="225">
        <f>S149*H149</f>
        <v>0.71250000000000002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136</v>
      </c>
      <c r="AT149" s="226" t="s">
        <v>131</v>
      </c>
      <c r="AU149" s="226" t="s">
        <v>84</v>
      </c>
      <c r="AY149" s="14" t="s">
        <v>128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82</v>
      </c>
      <c r="BK149" s="227">
        <f>ROUND(I149*H149,2)</f>
        <v>0</v>
      </c>
      <c r="BL149" s="14" t="s">
        <v>136</v>
      </c>
      <c r="BM149" s="226" t="s">
        <v>561</v>
      </c>
    </row>
    <row r="150" s="2" customFormat="1" ht="24.15" customHeight="1">
      <c r="A150" s="35"/>
      <c r="B150" s="36"/>
      <c r="C150" s="215" t="s">
        <v>193</v>
      </c>
      <c r="D150" s="215" t="s">
        <v>131</v>
      </c>
      <c r="E150" s="216" t="s">
        <v>562</v>
      </c>
      <c r="F150" s="217" t="s">
        <v>563</v>
      </c>
      <c r="G150" s="218" t="s">
        <v>176</v>
      </c>
      <c r="H150" s="219">
        <v>2</v>
      </c>
      <c r="I150" s="220"/>
      <c r="J150" s="221">
        <f>ROUND(I150*H150,2)</f>
        <v>0</v>
      </c>
      <c r="K150" s="217" t="s">
        <v>135</v>
      </c>
      <c r="L150" s="41"/>
      <c r="M150" s="222" t="s">
        <v>1</v>
      </c>
      <c r="N150" s="223" t="s">
        <v>39</v>
      </c>
      <c r="O150" s="88"/>
      <c r="P150" s="224">
        <f>O150*H150</f>
        <v>0</v>
      </c>
      <c r="Q150" s="224">
        <v>0.041520000000000001</v>
      </c>
      <c r="R150" s="224">
        <f>Q150*H150</f>
        <v>0.083040000000000003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136</v>
      </c>
      <c r="AT150" s="226" t="s">
        <v>131</v>
      </c>
      <c r="AU150" s="226" t="s">
        <v>84</v>
      </c>
      <c r="AY150" s="14" t="s">
        <v>128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82</v>
      </c>
      <c r="BK150" s="227">
        <f>ROUND(I150*H150,2)</f>
        <v>0</v>
      </c>
      <c r="BL150" s="14" t="s">
        <v>136</v>
      </c>
      <c r="BM150" s="226" t="s">
        <v>564</v>
      </c>
    </row>
    <row r="151" s="2" customFormat="1" ht="24.15" customHeight="1">
      <c r="A151" s="35"/>
      <c r="B151" s="36"/>
      <c r="C151" s="215" t="s">
        <v>136</v>
      </c>
      <c r="D151" s="215" t="s">
        <v>131</v>
      </c>
      <c r="E151" s="216" t="s">
        <v>565</v>
      </c>
      <c r="F151" s="217" t="s">
        <v>566</v>
      </c>
      <c r="G151" s="218" t="s">
        <v>176</v>
      </c>
      <c r="H151" s="219">
        <v>2</v>
      </c>
      <c r="I151" s="220"/>
      <c r="J151" s="221">
        <f>ROUND(I151*H151,2)</f>
        <v>0</v>
      </c>
      <c r="K151" s="217" t="s">
        <v>1</v>
      </c>
      <c r="L151" s="41"/>
      <c r="M151" s="222" t="s">
        <v>1</v>
      </c>
      <c r="N151" s="223" t="s">
        <v>39</v>
      </c>
      <c r="O151" s="88"/>
      <c r="P151" s="224">
        <f>O151*H151</f>
        <v>0</v>
      </c>
      <c r="Q151" s="224">
        <v>0.041520000000000001</v>
      </c>
      <c r="R151" s="224">
        <f>Q151*H151</f>
        <v>0.083040000000000003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136</v>
      </c>
      <c r="AT151" s="226" t="s">
        <v>131</v>
      </c>
      <c r="AU151" s="226" t="s">
        <v>84</v>
      </c>
      <c r="AY151" s="14" t="s">
        <v>128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82</v>
      </c>
      <c r="BK151" s="227">
        <f>ROUND(I151*H151,2)</f>
        <v>0</v>
      </c>
      <c r="BL151" s="14" t="s">
        <v>136</v>
      </c>
      <c r="BM151" s="226" t="s">
        <v>567</v>
      </c>
    </row>
    <row r="152" s="2" customFormat="1" ht="37.8" customHeight="1">
      <c r="A152" s="35"/>
      <c r="B152" s="36"/>
      <c r="C152" s="215" t="s">
        <v>202</v>
      </c>
      <c r="D152" s="215" t="s">
        <v>131</v>
      </c>
      <c r="E152" s="216" t="s">
        <v>568</v>
      </c>
      <c r="F152" s="217" t="s">
        <v>569</v>
      </c>
      <c r="G152" s="218" t="s">
        <v>176</v>
      </c>
      <c r="H152" s="219">
        <v>2</v>
      </c>
      <c r="I152" s="220"/>
      <c r="J152" s="221">
        <f>ROUND(I152*H152,2)</f>
        <v>0</v>
      </c>
      <c r="K152" s="217" t="s">
        <v>1</v>
      </c>
      <c r="L152" s="41"/>
      <c r="M152" s="222" t="s">
        <v>1</v>
      </c>
      <c r="N152" s="223" t="s">
        <v>39</v>
      </c>
      <c r="O152" s="88"/>
      <c r="P152" s="224">
        <f>O152*H152</f>
        <v>0</v>
      </c>
      <c r="Q152" s="224">
        <v>0.041520000000000001</v>
      </c>
      <c r="R152" s="224">
        <f>Q152*H152</f>
        <v>0.083040000000000003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136</v>
      </c>
      <c r="AT152" s="226" t="s">
        <v>131</v>
      </c>
      <c r="AU152" s="226" t="s">
        <v>84</v>
      </c>
      <c r="AY152" s="14" t="s">
        <v>128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82</v>
      </c>
      <c r="BK152" s="227">
        <f>ROUND(I152*H152,2)</f>
        <v>0</v>
      </c>
      <c r="BL152" s="14" t="s">
        <v>136</v>
      </c>
      <c r="BM152" s="226" t="s">
        <v>570</v>
      </c>
    </row>
    <row r="153" s="2" customFormat="1" ht="24.15" customHeight="1">
      <c r="A153" s="35"/>
      <c r="B153" s="36"/>
      <c r="C153" s="215" t="s">
        <v>206</v>
      </c>
      <c r="D153" s="215" t="s">
        <v>131</v>
      </c>
      <c r="E153" s="216" t="s">
        <v>571</v>
      </c>
      <c r="F153" s="217" t="s">
        <v>249</v>
      </c>
      <c r="G153" s="218" t="s">
        <v>134</v>
      </c>
      <c r="H153" s="219">
        <v>2</v>
      </c>
      <c r="I153" s="220"/>
      <c r="J153" s="221">
        <f>ROUND(I153*H153,2)</f>
        <v>0</v>
      </c>
      <c r="K153" s="217" t="s">
        <v>1</v>
      </c>
      <c r="L153" s="41"/>
      <c r="M153" s="222" t="s">
        <v>1</v>
      </c>
      <c r="N153" s="223" t="s">
        <v>39</v>
      </c>
      <c r="O153" s="88"/>
      <c r="P153" s="224">
        <f>O153*H153</f>
        <v>0</v>
      </c>
      <c r="Q153" s="224">
        <v>0.041520000000000001</v>
      </c>
      <c r="R153" s="224">
        <f>Q153*H153</f>
        <v>0.083040000000000003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136</v>
      </c>
      <c r="AT153" s="226" t="s">
        <v>131</v>
      </c>
      <c r="AU153" s="226" t="s">
        <v>84</v>
      </c>
      <c r="AY153" s="14" t="s">
        <v>128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82</v>
      </c>
      <c r="BK153" s="227">
        <f>ROUND(I153*H153,2)</f>
        <v>0</v>
      </c>
      <c r="BL153" s="14" t="s">
        <v>136</v>
      </c>
      <c r="BM153" s="226" t="s">
        <v>572</v>
      </c>
    </row>
    <row r="154" s="2" customFormat="1" ht="24.15" customHeight="1">
      <c r="A154" s="35"/>
      <c r="B154" s="36"/>
      <c r="C154" s="215" t="s">
        <v>210</v>
      </c>
      <c r="D154" s="215" t="s">
        <v>131</v>
      </c>
      <c r="E154" s="216" t="s">
        <v>573</v>
      </c>
      <c r="F154" s="217" t="s">
        <v>574</v>
      </c>
      <c r="G154" s="218" t="s">
        <v>134</v>
      </c>
      <c r="H154" s="219">
        <v>2</v>
      </c>
      <c r="I154" s="220"/>
      <c r="J154" s="221">
        <f>ROUND(I154*H154,2)</f>
        <v>0</v>
      </c>
      <c r="K154" s="217" t="s">
        <v>1</v>
      </c>
      <c r="L154" s="41"/>
      <c r="M154" s="222" t="s">
        <v>1</v>
      </c>
      <c r="N154" s="223" t="s">
        <v>39</v>
      </c>
      <c r="O154" s="88"/>
      <c r="P154" s="224">
        <f>O154*H154</f>
        <v>0</v>
      </c>
      <c r="Q154" s="224">
        <v>0.041520000000000001</v>
      </c>
      <c r="R154" s="224">
        <f>Q154*H154</f>
        <v>0.083040000000000003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136</v>
      </c>
      <c r="AT154" s="226" t="s">
        <v>131</v>
      </c>
      <c r="AU154" s="226" t="s">
        <v>84</v>
      </c>
      <c r="AY154" s="14" t="s">
        <v>128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82</v>
      </c>
      <c r="BK154" s="227">
        <f>ROUND(I154*H154,2)</f>
        <v>0</v>
      </c>
      <c r="BL154" s="14" t="s">
        <v>136</v>
      </c>
      <c r="BM154" s="226" t="s">
        <v>575</v>
      </c>
    </row>
    <row r="155" s="2" customFormat="1" ht="78" customHeight="1">
      <c r="A155" s="35"/>
      <c r="B155" s="36"/>
      <c r="C155" s="215" t="s">
        <v>214</v>
      </c>
      <c r="D155" s="215" t="s">
        <v>131</v>
      </c>
      <c r="E155" s="216" t="s">
        <v>576</v>
      </c>
      <c r="F155" s="217" t="s">
        <v>577</v>
      </c>
      <c r="G155" s="218" t="s">
        <v>176</v>
      </c>
      <c r="H155" s="219">
        <v>1</v>
      </c>
      <c r="I155" s="220"/>
      <c r="J155" s="221">
        <f>ROUND(I155*H155,2)</f>
        <v>0</v>
      </c>
      <c r="K155" s="217" t="s">
        <v>1</v>
      </c>
      <c r="L155" s="41"/>
      <c r="M155" s="222" t="s">
        <v>1</v>
      </c>
      <c r="N155" s="223" t="s">
        <v>39</v>
      </c>
      <c r="O155" s="88"/>
      <c r="P155" s="224">
        <f>O155*H155</f>
        <v>0</v>
      </c>
      <c r="Q155" s="224">
        <v>0.041520000000000001</v>
      </c>
      <c r="R155" s="224">
        <f>Q155*H155</f>
        <v>0.041520000000000001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136</v>
      </c>
      <c r="AT155" s="226" t="s">
        <v>131</v>
      </c>
      <c r="AU155" s="226" t="s">
        <v>84</v>
      </c>
      <c r="AY155" s="14" t="s">
        <v>128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82</v>
      </c>
      <c r="BK155" s="227">
        <f>ROUND(I155*H155,2)</f>
        <v>0</v>
      </c>
      <c r="BL155" s="14" t="s">
        <v>136</v>
      </c>
      <c r="BM155" s="226" t="s">
        <v>578</v>
      </c>
    </row>
    <row r="156" s="2" customFormat="1" ht="33" customHeight="1">
      <c r="A156" s="35"/>
      <c r="B156" s="36"/>
      <c r="C156" s="215" t="s">
        <v>7</v>
      </c>
      <c r="D156" s="215" t="s">
        <v>131</v>
      </c>
      <c r="E156" s="216" t="s">
        <v>579</v>
      </c>
      <c r="F156" s="217" t="s">
        <v>580</v>
      </c>
      <c r="G156" s="218" t="s">
        <v>176</v>
      </c>
      <c r="H156" s="219">
        <v>1</v>
      </c>
      <c r="I156" s="220"/>
      <c r="J156" s="221">
        <f>ROUND(I156*H156,2)</f>
        <v>0</v>
      </c>
      <c r="K156" s="217" t="s">
        <v>1</v>
      </c>
      <c r="L156" s="41"/>
      <c r="M156" s="222" t="s">
        <v>1</v>
      </c>
      <c r="N156" s="223" t="s">
        <v>39</v>
      </c>
      <c r="O156" s="88"/>
      <c r="P156" s="224">
        <f>O156*H156</f>
        <v>0</v>
      </c>
      <c r="Q156" s="224">
        <v>0.041520000000000001</v>
      </c>
      <c r="R156" s="224">
        <f>Q156*H156</f>
        <v>0.041520000000000001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136</v>
      </c>
      <c r="AT156" s="226" t="s">
        <v>131</v>
      </c>
      <c r="AU156" s="226" t="s">
        <v>84</v>
      </c>
      <c r="AY156" s="14" t="s">
        <v>128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82</v>
      </c>
      <c r="BK156" s="227">
        <f>ROUND(I156*H156,2)</f>
        <v>0</v>
      </c>
      <c r="BL156" s="14" t="s">
        <v>136</v>
      </c>
      <c r="BM156" s="226" t="s">
        <v>581</v>
      </c>
    </row>
    <row r="157" s="2" customFormat="1" ht="44.25" customHeight="1">
      <c r="A157" s="35"/>
      <c r="B157" s="36"/>
      <c r="C157" s="215" t="s">
        <v>221</v>
      </c>
      <c r="D157" s="215" t="s">
        <v>131</v>
      </c>
      <c r="E157" s="216" t="s">
        <v>582</v>
      </c>
      <c r="F157" s="217" t="s">
        <v>583</v>
      </c>
      <c r="G157" s="218" t="s">
        <v>134</v>
      </c>
      <c r="H157" s="219">
        <v>3</v>
      </c>
      <c r="I157" s="220"/>
      <c r="J157" s="221">
        <f>ROUND(I157*H157,2)</f>
        <v>0</v>
      </c>
      <c r="K157" s="217" t="s">
        <v>1</v>
      </c>
      <c r="L157" s="41"/>
      <c r="M157" s="222" t="s">
        <v>1</v>
      </c>
      <c r="N157" s="223" t="s">
        <v>39</v>
      </c>
      <c r="O157" s="88"/>
      <c r="P157" s="224">
        <f>O157*H157</f>
        <v>0</v>
      </c>
      <c r="Q157" s="224">
        <v>0.041520000000000001</v>
      </c>
      <c r="R157" s="224">
        <f>Q157*H157</f>
        <v>0.12456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136</v>
      </c>
      <c r="AT157" s="226" t="s">
        <v>131</v>
      </c>
      <c r="AU157" s="226" t="s">
        <v>84</v>
      </c>
      <c r="AY157" s="14" t="s">
        <v>128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82</v>
      </c>
      <c r="BK157" s="227">
        <f>ROUND(I157*H157,2)</f>
        <v>0</v>
      </c>
      <c r="BL157" s="14" t="s">
        <v>136</v>
      </c>
      <c r="BM157" s="226" t="s">
        <v>584</v>
      </c>
    </row>
    <row r="158" s="2" customFormat="1" ht="24.15" customHeight="1">
      <c r="A158" s="35"/>
      <c r="B158" s="36"/>
      <c r="C158" s="215" t="s">
        <v>227</v>
      </c>
      <c r="D158" s="215" t="s">
        <v>131</v>
      </c>
      <c r="E158" s="216" t="s">
        <v>585</v>
      </c>
      <c r="F158" s="217" t="s">
        <v>586</v>
      </c>
      <c r="G158" s="218" t="s">
        <v>134</v>
      </c>
      <c r="H158" s="219">
        <v>1</v>
      </c>
      <c r="I158" s="220"/>
      <c r="J158" s="221">
        <f>ROUND(I158*H158,2)</f>
        <v>0</v>
      </c>
      <c r="K158" s="217" t="s">
        <v>1</v>
      </c>
      <c r="L158" s="41"/>
      <c r="M158" s="222" t="s">
        <v>1</v>
      </c>
      <c r="N158" s="223" t="s">
        <v>39</v>
      </c>
      <c r="O158" s="88"/>
      <c r="P158" s="224">
        <f>O158*H158</f>
        <v>0</v>
      </c>
      <c r="Q158" s="224">
        <v>0.041520000000000001</v>
      </c>
      <c r="R158" s="224">
        <f>Q158*H158</f>
        <v>0.041520000000000001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136</v>
      </c>
      <c r="AT158" s="226" t="s">
        <v>131</v>
      </c>
      <c r="AU158" s="226" t="s">
        <v>84</v>
      </c>
      <c r="AY158" s="14" t="s">
        <v>128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82</v>
      </c>
      <c r="BK158" s="227">
        <f>ROUND(I158*H158,2)</f>
        <v>0</v>
      </c>
      <c r="BL158" s="14" t="s">
        <v>136</v>
      </c>
      <c r="BM158" s="226" t="s">
        <v>587</v>
      </c>
    </row>
    <row r="159" s="2" customFormat="1" ht="24.15" customHeight="1">
      <c r="A159" s="35"/>
      <c r="B159" s="36"/>
      <c r="C159" s="215" t="s">
        <v>231</v>
      </c>
      <c r="D159" s="215" t="s">
        <v>131</v>
      </c>
      <c r="E159" s="216" t="s">
        <v>588</v>
      </c>
      <c r="F159" s="217" t="s">
        <v>589</v>
      </c>
      <c r="G159" s="218" t="s">
        <v>134</v>
      </c>
      <c r="H159" s="219">
        <v>1</v>
      </c>
      <c r="I159" s="220"/>
      <c r="J159" s="221">
        <f>ROUND(I159*H159,2)</f>
        <v>0</v>
      </c>
      <c r="K159" s="217" t="s">
        <v>1</v>
      </c>
      <c r="L159" s="41"/>
      <c r="M159" s="222" t="s">
        <v>1</v>
      </c>
      <c r="N159" s="223" t="s">
        <v>39</v>
      </c>
      <c r="O159" s="88"/>
      <c r="P159" s="224">
        <f>O159*H159</f>
        <v>0</v>
      </c>
      <c r="Q159" s="224">
        <v>0.041520000000000001</v>
      </c>
      <c r="R159" s="224">
        <f>Q159*H159</f>
        <v>0.041520000000000001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136</v>
      </c>
      <c r="AT159" s="226" t="s">
        <v>131</v>
      </c>
      <c r="AU159" s="226" t="s">
        <v>84</v>
      </c>
      <c r="AY159" s="14" t="s">
        <v>128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82</v>
      </c>
      <c r="BK159" s="227">
        <f>ROUND(I159*H159,2)</f>
        <v>0</v>
      </c>
      <c r="BL159" s="14" t="s">
        <v>136</v>
      </c>
      <c r="BM159" s="226" t="s">
        <v>590</v>
      </c>
    </row>
    <row r="160" s="2" customFormat="1" ht="24.15" customHeight="1">
      <c r="A160" s="35"/>
      <c r="B160" s="36"/>
      <c r="C160" s="215" t="s">
        <v>235</v>
      </c>
      <c r="D160" s="215" t="s">
        <v>131</v>
      </c>
      <c r="E160" s="216" t="s">
        <v>591</v>
      </c>
      <c r="F160" s="217" t="s">
        <v>592</v>
      </c>
      <c r="G160" s="218" t="s">
        <v>134</v>
      </c>
      <c r="H160" s="219">
        <v>2</v>
      </c>
      <c r="I160" s="220"/>
      <c r="J160" s="221">
        <f>ROUND(I160*H160,2)</f>
        <v>0</v>
      </c>
      <c r="K160" s="217" t="s">
        <v>1</v>
      </c>
      <c r="L160" s="41"/>
      <c r="M160" s="222" t="s">
        <v>1</v>
      </c>
      <c r="N160" s="223" t="s">
        <v>39</v>
      </c>
      <c r="O160" s="88"/>
      <c r="P160" s="224">
        <f>O160*H160</f>
        <v>0</v>
      </c>
      <c r="Q160" s="224">
        <v>0.041520000000000001</v>
      </c>
      <c r="R160" s="224">
        <f>Q160*H160</f>
        <v>0.083040000000000003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136</v>
      </c>
      <c r="AT160" s="226" t="s">
        <v>131</v>
      </c>
      <c r="AU160" s="226" t="s">
        <v>84</v>
      </c>
      <c r="AY160" s="14" t="s">
        <v>128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82</v>
      </c>
      <c r="BK160" s="227">
        <f>ROUND(I160*H160,2)</f>
        <v>0</v>
      </c>
      <c r="BL160" s="14" t="s">
        <v>136</v>
      </c>
      <c r="BM160" s="226" t="s">
        <v>593</v>
      </c>
    </row>
    <row r="161" s="2" customFormat="1" ht="16.5" customHeight="1">
      <c r="A161" s="35"/>
      <c r="B161" s="36"/>
      <c r="C161" s="215" t="s">
        <v>239</v>
      </c>
      <c r="D161" s="215" t="s">
        <v>131</v>
      </c>
      <c r="E161" s="216" t="s">
        <v>594</v>
      </c>
      <c r="F161" s="217" t="s">
        <v>595</v>
      </c>
      <c r="G161" s="218" t="s">
        <v>176</v>
      </c>
      <c r="H161" s="219">
        <v>1</v>
      </c>
      <c r="I161" s="220"/>
      <c r="J161" s="221">
        <f>ROUND(I161*H161,2)</f>
        <v>0</v>
      </c>
      <c r="K161" s="217" t="s">
        <v>1</v>
      </c>
      <c r="L161" s="41"/>
      <c r="M161" s="222" t="s">
        <v>1</v>
      </c>
      <c r="N161" s="223" t="s">
        <v>39</v>
      </c>
      <c r="O161" s="88"/>
      <c r="P161" s="224">
        <f>O161*H161</f>
        <v>0</v>
      </c>
      <c r="Q161" s="224">
        <v>0.041520000000000001</v>
      </c>
      <c r="R161" s="224">
        <f>Q161*H161</f>
        <v>0.041520000000000001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136</v>
      </c>
      <c r="AT161" s="226" t="s">
        <v>131</v>
      </c>
      <c r="AU161" s="226" t="s">
        <v>84</v>
      </c>
      <c r="AY161" s="14" t="s">
        <v>128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82</v>
      </c>
      <c r="BK161" s="227">
        <f>ROUND(I161*H161,2)</f>
        <v>0</v>
      </c>
      <c r="BL161" s="14" t="s">
        <v>136</v>
      </c>
      <c r="BM161" s="226" t="s">
        <v>596</v>
      </c>
    </row>
    <row r="162" s="2" customFormat="1" ht="66.75" customHeight="1">
      <c r="A162" s="35"/>
      <c r="B162" s="36"/>
      <c r="C162" s="215" t="s">
        <v>243</v>
      </c>
      <c r="D162" s="215" t="s">
        <v>131</v>
      </c>
      <c r="E162" s="216" t="s">
        <v>260</v>
      </c>
      <c r="F162" s="217" t="s">
        <v>261</v>
      </c>
      <c r="G162" s="218" t="s">
        <v>176</v>
      </c>
      <c r="H162" s="219">
        <v>2</v>
      </c>
      <c r="I162" s="220"/>
      <c r="J162" s="221">
        <f>ROUND(I162*H162,2)</f>
        <v>0</v>
      </c>
      <c r="K162" s="217" t="s">
        <v>135</v>
      </c>
      <c r="L162" s="41"/>
      <c r="M162" s="222" t="s">
        <v>1</v>
      </c>
      <c r="N162" s="223" t="s">
        <v>39</v>
      </c>
      <c r="O162" s="88"/>
      <c r="P162" s="224">
        <f>O162*H162</f>
        <v>0</v>
      </c>
      <c r="Q162" s="224">
        <v>0.00089999999999999998</v>
      </c>
      <c r="R162" s="224">
        <f>Q162*H162</f>
        <v>0.0018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136</v>
      </c>
      <c r="AT162" s="226" t="s">
        <v>131</v>
      </c>
      <c r="AU162" s="226" t="s">
        <v>84</v>
      </c>
      <c r="AY162" s="14" t="s">
        <v>128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82</v>
      </c>
      <c r="BK162" s="227">
        <f>ROUND(I162*H162,2)</f>
        <v>0</v>
      </c>
      <c r="BL162" s="14" t="s">
        <v>136</v>
      </c>
      <c r="BM162" s="226" t="s">
        <v>597</v>
      </c>
    </row>
    <row r="163" s="2" customFormat="1" ht="37.8" customHeight="1">
      <c r="A163" s="35"/>
      <c r="B163" s="36"/>
      <c r="C163" s="215" t="s">
        <v>247</v>
      </c>
      <c r="D163" s="215" t="s">
        <v>131</v>
      </c>
      <c r="E163" s="216" t="s">
        <v>598</v>
      </c>
      <c r="F163" s="217" t="s">
        <v>599</v>
      </c>
      <c r="G163" s="218" t="s">
        <v>140</v>
      </c>
      <c r="H163" s="219">
        <v>3</v>
      </c>
      <c r="I163" s="220"/>
      <c r="J163" s="221">
        <f>ROUND(I163*H163,2)</f>
        <v>0</v>
      </c>
      <c r="K163" s="217" t="s">
        <v>135</v>
      </c>
      <c r="L163" s="41"/>
      <c r="M163" s="222" t="s">
        <v>1</v>
      </c>
      <c r="N163" s="223" t="s">
        <v>39</v>
      </c>
      <c r="O163" s="88"/>
      <c r="P163" s="224">
        <f>O163*H163</f>
        <v>0</v>
      </c>
      <c r="Q163" s="224">
        <v>0.00044000000000000002</v>
      </c>
      <c r="R163" s="224">
        <f>Q163*H163</f>
        <v>0.00132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136</v>
      </c>
      <c r="AT163" s="226" t="s">
        <v>131</v>
      </c>
      <c r="AU163" s="226" t="s">
        <v>84</v>
      </c>
      <c r="AY163" s="14" t="s">
        <v>128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82</v>
      </c>
      <c r="BK163" s="227">
        <f>ROUND(I163*H163,2)</f>
        <v>0</v>
      </c>
      <c r="BL163" s="14" t="s">
        <v>136</v>
      </c>
      <c r="BM163" s="226" t="s">
        <v>600</v>
      </c>
    </row>
    <row r="164" s="2" customFormat="1" ht="24.15" customHeight="1">
      <c r="A164" s="35"/>
      <c r="B164" s="36"/>
      <c r="C164" s="215" t="s">
        <v>251</v>
      </c>
      <c r="D164" s="215" t="s">
        <v>131</v>
      </c>
      <c r="E164" s="216" t="s">
        <v>264</v>
      </c>
      <c r="F164" s="217" t="s">
        <v>265</v>
      </c>
      <c r="G164" s="218" t="s">
        <v>140</v>
      </c>
      <c r="H164" s="219">
        <v>20</v>
      </c>
      <c r="I164" s="220"/>
      <c r="J164" s="221">
        <f>ROUND(I164*H164,2)</f>
        <v>0</v>
      </c>
      <c r="K164" s="217" t="s">
        <v>135</v>
      </c>
      <c r="L164" s="41"/>
      <c r="M164" s="222" t="s">
        <v>1</v>
      </c>
      <c r="N164" s="223" t="s">
        <v>39</v>
      </c>
      <c r="O164" s="88"/>
      <c r="P164" s="224">
        <f>O164*H164</f>
        <v>0</v>
      </c>
      <c r="Q164" s="224">
        <v>0.00044000000000000002</v>
      </c>
      <c r="R164" s="224">
        <f>Q164*H164</f>
        <v>0.0088000000000000005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136</v>
      </c>
      <c r="AT164" s="226" t="s">
        <v>131</v>
      </c>
      <c r="AU164" s="226" t="s">
        <v>84</v>
      </c>
      <c r="AY164" s="14" t="s">
        <v>128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82</v>
      </c>
      <c r="BK164" s="227">
        <f>ROUND(I164*H164,2)</f>
        <v>0</v>
      </c>
      <c r="BL164" s="14" t="s">
        <v>136</v>
      </c>
      <c r="BM164" s="226" t="s">
        <v>601</v>
      </c>
    </row>
    <row r="165" s="2" customFormat="1" ht="44.25" customHeight="1">
      <c r="A165" s="35"/>
      <c r="B165" s="36"/>
      <c r="C165" s="215" t="s">
        <v>255</v>
      </c>
      <c r="D165" s="215" t="s">
        <v>131</v>
      </c>
      <c r="E165" s="216" t="s">
        <v>268</v>
      </c>
      <c r="F165" s="217" t="s">
        <v>269</v>
      </c>
      <c r="G165" s="218" t="s">
        <v>157</v>
      </c>
      <c r="H165" s="219">
        <v>0.84299999999999997</v>
      </c>
      <c r="I165" s="220"/>
      <c r="J165" s="221">
        <f>ROUND(I165*H165,2)</f>
        <v>0</v>
      </c>
      <c r="K165" s="217" t="s">
        <v>135</v>
      </c>
      <c r="L165" s="41"/>
      <c r="M165" s="222" t="s">
        <v>1</v>
      </c>
      <c r="N165" s="223" t="s">
        <v>39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136</v>
      </c>
      <c r="AT165" s="226" t="s">
        <v>131</v>
      </c>
      <c r="AU165" s="226" t="s">
        <v>84</v>
      </c>
      <c r="AY165" s="14" t="s">
        <v>128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82</v>
      </c>
      <c r="BK165" s="227">
        <f>ROUND(I165*H165,2)</f>
        <v>0</v>
      </c>
      <c r="BL165" s="14" t="s">
        <v>136</v>
      </c>
      <c r="BM165" s="226" t="s">
        <v>602</v>
      </c>
    </row>
    <row r="166" s="12" customFormat="1" ht="22.8" customHeight="1">
      <c r="A166" s="12"/>
      <c r="B166" s="199"/>
      <c r="C166" s="200"/>
      <c r="D166" s="201" t="s">
        <v>73</v>
      </c>
      <c r="E166" s="213" t="s">
        <v>466</v>
      </c>
      <c r="F166" s="213" t="s">
        <v>467</v>
      </c>
      <c r="G166" s="200"/>
      <c r="H166" s="200"/>
      <c r="I166" s="203"/>
      <c r="J166" s="214">
        <f>BK166</f>
        <v>0</v>
      </c>
      <c r="K166" s="200"/>
      <c r="L166" s="205"/>
      <c r="M166" s="206"/>
      <c r="N166" s="207"/>
      <c r="O166" s="207"/>
      <c r="P166" s="208">
        <f>SUM(P167:P174)</f>
        <v>0</v>
      </c>
      <c r="Q166" s="207"/>
      <c r="R166" s="208">
        <f>SUM(R167:R174)</f>
        <v>0.0045000000000000005</v>
      </c>
      <c r="S166" s="207"/>
      <c r="T166" s="209">
        <f>SUM(T167:T174)</f>
        <v>0.058200000000000002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0" t="s">
        <v>84</v>
      </c>
      <c r="AT166" s="211" t="s">
        <v>73</v>
      </c>
      <c r="AU166" s="211" t="s">
        <v>82</v>
      </c>
      <c r="AY166" s="210" t="s">
        <v>128</v>
      </c>
      <c r="BK166" s="212">
        <f>SUM(BK167:BK174)</f>
        <v>0</v>
      </c>
    </row>
    <row r="167" s="2" customFormat="1" ht="33" customHeight="1">
      <c r="A167" s="35"/>
      <c r="B167" s="36"/>
      <c r="C167" s="215" t="s">
        <v>259</v>
      </c>
      <c r="D167" s="215" t="s">
        <v>131</v>
      </c>
      <c r="E167" s="216" t="s">
        <v>468</v>
      </c>
      <c r="F167" s="217" t="s">
        <v>469</v>
      </c>
      <c r="G167" s="218" t="s">
        <v>134</v>
      </c>
      <c r="H167" s="219">
        <v>1</v>
      </c>
      <c r="I167" s="220"/>
      <c r="J167" s="221">
        <f>ROUND(I167*H167,2)</f>
        <v>0</v>
      </c>
      <c r="K167" s="217" t="s">
        <v>135</v>
      </c>
      <c r="L167" s="41"/>
      <c r="M167" s="222" t="s">
        <v>1</v>
      </c>
      <c r="N167" s="223" t="s">
        <v>39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0.0117</v>
      </c>
      <c r="T167" s="225">
        <f>S167*H167</f>
        <v>0.0117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136</v>
      </c>
      <c r="AT167" s="226" t="s">
        <v>131</v>
      </c>
      <c r="AU167" s="226" t="s">
        <v>84</v>
      </c>
      <c r="AY167" s="14" t="s">
        <v>128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82</v>
      </c>
      <c r="BK167" s="227">
        <f>ROUND(I167*H167,2)</f>
        <v>0</v>
      </c>
      <c r="BL167" s="14" t="s">
        <v>136</v>
      </c>
      <c r="BM167" s="226" t="s">
        <v>603</v>
      </c>
    </row>
    <row r="168" s="2" customFormat="1" ht="37.8" customHeight="1">
      <c r="A168" s="35"/>
      <c r="B168" s="36"/>
      <c r="C168" s="215" t="s">
        <v>263</v>
      </c>
      <c r="D168" s="215" t="s">
        <v>131</v>
      </c>
      <c r="E168" s="216" t="s">
        <v>604</v>
      </c>
      <c r="F168" s="217" t="s">
        <v>605</v>
      </c>
      <c r="G168" s="218" t="s">
        <v>134</v>
      </c>
      <c r="H168" s="219">
        <v>1</v>
      </c>
      <c r="I168" s="220"/>
      <c r="J168" s="221">
        <f>ROUND(I168*H168,2)</f>
        <v>0</v>
      </c>
      <c r="K168" s="217" t="s">
        <v>135</v>
      </c>
      <c r="L168" s="41"/>
      <c r="M168" s="222" t="s">
        <v>1</v>
      </c>
      <c r="N168" s="223" t="s">
        <v>39</v>
      </c>
      <c r="O168" s="88"/>
      <c r="P168" s="224">
        <f>O168*H168</f>
        <v>0</v>
      </c>
      <c r="Q168" s="224">
        <v>0.00075000000000000002</v>
      </c>
      <c r="R168" s="224">
        <f>Q168*H168</f>
        <v>0.00075000000000000002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136</v>
      </c>
      <c r="AT168" s="226" t="s">
        <v>131</v>
      </c>
      <c r="AU168" s="226" t="s">
        <v>84</v>
      </c>
      <c r="AY168" s="14" t="s">
        <v>128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82</v>
      </c>
      <c r="BK168" s="227">
        <f>ROUND(I168*H168,2)</f>
        <v>0</v>
      </c>
      <c r="BL168" s="14" t="s">
        <v>136</v>
      </c>
      <c r="BM168" s="226" t="s">
        <v>606</v>
      </c>
    </row>
    <row r="169" s="2" customFormat="1" ht="37.8" customHeight="1">
      <c r="A169" s="35"/>
      <c r="B169" s="36"/>
      <c r="C169" s="215" t="s">
        <v>267</v>
      </c>
      <c r="D169" s="215" t="s">
        <v>131</v>
      </c>
      <c r="E169" s="216" t="s">
        <v>607</v>
      </c>
      <c r="F169" s="217" t="s">
        <v>608</v>
      </c>
      <c r="G169" s="218" t="s">
        <v>134</v>
      </c>
      <c r="H169" s="219">
        <v>1</v>
      </c>
      <c r="I169" s="220"/>
      <c r="J169" s="221">
        <f>ROUND(I169*H169,2)</f>
        <v>0</v>
      </c>
      <c r="K169" s="217" t="s">
        <v>135</v>
      </c>
      <c r="L169" s="41"/>
      <c r="M169" s="222" t="s">
        <v>1</v>
      </c>
      <c r="N169" s="223" t="s">
        <v>39</v>
      </c>
      <c r="O169" s="88"/>
      <c r="P169" s="224">
        <f>O169*H169</f>
        <v>0</v>
      </c>
      <c r="Q169" s="224">
        <v>0.00066</v>
      </c>
      <c r="R169" s="224">
        <f>Q169*H169</f>
        <v>0.00066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136</v>
      </c>
      <c r="AT169" s="226" t="s">
        <v>131</v>
      </c>
      <c r="AU169" s="226" t="s">
        <v>84</v>
      </c>
      <c r="AY169" s="14" t="s">
        <v>128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82</v>
      </c>
      <c r="BK169" s="227">
        <f>ROUND(I169*H169,2)</f>
        <v>0</v>
      </c>
      <c r="BL169" s="14" t="s">
        <v>136</v>
      </c>
      <c r="BM169" s="226" t="s">
        <v>609</v>
      </c>
    </row>
    <row r="170" s="2" customFormat="1" ht="24.15" customHeight="1">
      <c r="A170" s="35"/>
      <c r="B170" s="36"/>
      <c r="C170" s="215" t="s">
        <v>273</v>
      </c>
      <c r="D170" s="215" t="s">
        <v>131</v>
      </c>
      <c r="E170" s="216" t="s">
        <v>471</v>
      </c>
      <c r="F170" s="217" t="s">
        <v>472</v>
      </c>
      <c r="G170" s="218" t="s">
        <v>176</v>
      </c>
      <c r="H170" s="219">
        <v>1</v>
      </c>
      <c r="I170" s="220"/>
      <c r="J170" s="221">
        <f>ROUND(I170*H170,2)</f>
        <v>0</v>
      </c>
      <c r="K170" s="217" t="s">
        <v>135</v>
      </c>
      <c r="L170" s="41"/>
      <c r="M170" s="222" t="s">
        <v>1</v>
      </c>
      <c r="N170" s="223" t="s">
        <v>39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136</v>
      </c>
      <c r="AT170" s="226" t="s">
        <v>131</v>
      </c>
      <c r="AU170" s="226" t="s">
        <v>84</v>
      </c>
      <c r="AY170" s="14" t="s">
        <v>128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82</v>
      </c>
      <c r="BK170" s="227">
        <f>ROUND(I170*H170,2)</f>
        <v>0</v>
      </c>
      <c r="BL170" s="14" t="s">
        <v>136</v>
      </c>
      <c r="BM170" s="226" t="s">
        <v>610</v>
      </c>
    </row>
    <row r="171" s="2" customFormat="1" ht="24.15" customHeight="1">
      <c r="A171" s="35"/>
      <c r="B171" s="36"/>
      <c r="C171" s="215" t="s">
        <v>277</v>
      </c>
      <c r="D171" s="215" t="s">
        <v>131</v>
      </c>
      <c r="E171" s="216" t="s">
        <v>611</v>
      </c>
      <c r="F171" s="217" t="s">
        <v>612</v>
      </c>
      <c r="G171" s="218" t="s">
        <v>134</v>
      </c>
      <c r="H171" s="219">
        <v>1</v>
      </c>
      <c r="I171" s="220"/>
      <c r="J171" s="221">
        <f>ROUND(I171*H171,2)</f>
        <v>0</v>
      </c>
      <c r="K171" s="217" t="s">
        <v>135</v>
      </c>
      <c r="L171" s="41"/>
      <c r="M171" s="222" t="s">
        <v>1</v>
      </c>
      <c r="N171" s="223" t="s">
        <v>39</v>
      </c>
      <c r="O171" s="88"/>
      <c r="P171" s="224">
        <f>O171*H171</f>
        <v>0</v>
      </c>
      <c r="Q171" s="224">
        <v>6.9999999999999994E-05</v>
      </c>
      <c r="R171" s="224">
        <f>Q171*H171</f>
        <v>6.9999999999999994E-05</v>
      </c>
      <c r="S171" s="224">
        <v>0.0044999999999999997</v>
      </c>
      <c r="T171" s="225">
        <f>S171*H171</f>
        <v>0.0044999999999999997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136</v>
      </c>
      <c r="AT171" s="226" t="s">
        <v>131</v>
      </c>
      <c r="AU171" s="226" t="s">
        <v>84</v>
      </c>
      <c r="AY171" s="14" t="s">
        <v>128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82</v>
      </c>
      <c r="BK171" s="227">
        <f>ROUND(I171*H171,2)</f>
        <v>0</v>
      </c>
      <c r="BL171" s="14" t="s">
        <v>136</v>
      </c>
      <c r="BM171" s="226" t="s">
        <v>613</v>
      </c>
    </row>
    <row r="172" s="2" customFormat="1" ht="24.15" customHeight="1">
      <c r="A172" s="35"/>
      <c r="B172" s="36"/>
      <c r="C172" s="215" t="s">
        <v>281</v>
      </c>
      <c r="D172" s="215" t="s">
        <v>131</v>
      </c>
      <c r="E172" s="216" t="s">
        <v>614</v>
      </c>
      <c r="F172" s="217" t="s">
        <v>615</v>
      </c>
      <c r="G172" s="218" t="s">
        <v>134</v>
      </c>
      <c r="H172" s="219">
        <v>2</v>
      </c>
      <c r="I172" s="220"/>
      <c r="J172" s="221">
        <f>ROUND(I172*H172,2)</f>
        <v>0</v>
      </c>
      <c r="K172" s="217" t="s">
        <v>135</v>
      </c>
      <c r="L172" s="41"/>
      <c r="M172" s="222" t="s">
        <v>1</v>
      </c>
      <c r="N172" s="223" t="s">
        <v>39</v>
      </c>
      <c r="O172" s="88"/>
      <c r="P172" s="224">
        <f>O172*H172</f>
        <v>0</v>
      </c>
      <c r="Q172" s="224">
        <v>6.9999999999999994E-05</v>
      </c>
      <c r="R172" s="224">
        <f>Q172*H172</f>
        <v>0.00013999999999999999</v>
      </c>
      <c r="S172" s="224">
        <v>0.021000000000000001</v>
      </c>
      <c r="T172" s="225">
        <f>S172*H172</f>
        <v>0.042000000000000003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136</v>
      </c>
      <c r="AT172" s="226" t="s">
        <v>131</v>
      </c>
      <c r="AU172" s="226" t="s">
        <v>84</v>
      </c>
      <c r="AY172" s="14" t="s">
        <v>128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82</v>
      </c>
      <c r="BK172" s="227">
        <f>ROUND(I172*H172,2)</f>
        <v>0</v>
      </c>
      <c r="BL172" s="14" t="s">
        <v>136</v>
      </c>
      <c r="BM172" s="226" t="s">
        <v>616</v>
      </c>
    </row>
    <row r="173" s="2" customFormat="1" ht="55.5" customHeight="1">
      <c r="A173" s="35"/>
      <c r="B173" s="36"/>
      <c r="C173" s="215" t="s">
        <v>285</v>
      </c>
      <c r="D173" s="215" t="s">
        <v>131</v>
      </c>
      <c r="E173" s="216" t="s">
        <v>617</v>
      </c>
      <c r="F173" s="217" t="s">
        <v>618</v>
      </c>
      <c r="G173" s="218" t="s">
        <v>176</v>
      </c>
      <c r="H173" s="219">
        <v>1</v>
      </c>
      <c r="I173" s="220"/>
      <c r="J173" s="221">
        <f>ROUND(I173*H173,2)</f>
        <v>0</v>
      </c>
      <c r="K173" s="217" t="s">
        <v>135</v>
      </c>
      <c r="L173" s="41"/>
      <c r="M173" s="222" t="s">
        <v>1</v>
      </c>
      <c r="N173" s="223" t="s">
        <v>39</v>
      </c>
      <c r="O173" s="88"/>
      <c r="P173" s="224">
        <f>O173*H173</f>
        <v>0</v>
      </c>
      <c r="Q173" s="224">
        <v>0.0028800000000000002</v>
      </c>
      <c r="R173" s="224">
        <f>Q173*H173</f>
        <v>0.0028800000000000002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136</v>
      </c>
      <c r="AT173" s="226" t="s">
        <v>131</v>
      </c>
      <c r="AU173" s="226" t="s">
        <v>84</v>
      </c>
      <c r="AY173" s="14" t="s">
        <v>128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82</v>
      </c>
      <c r="BK173" s="227">
        <f>ROUND(I173*H173,2)</f>
        <v>0</v>
      </c>
      <c r="BL173" s="14" t="s">
        <v>136</v>
      </c>
      <c r="BM173" s="226" t="s">
        <v>619</v>
      </c>
    </row>
    <row r="174" s="2" customFormat="1" ht="44.25" customHeight="1">
      <c r="A174" s="35"/>
      <c r="B174" s="36"/>
      <c r="C174" s="215" t="s">
        <v>289</v>
      </c>
      <c r="D174" s="215" t="s">
        <v>131</v>
      </c>
      <c r="E174" s="216" t="s">
        <v>477</v>
      </c>
      <c r="F174" s="217" t="s">
        <v>478</v>
      </c>
      <c r="G174" s="218" t="s">
        <v>157</v>
      </c>
      <c r="H174" s="219">
        <v>0.0050000000000000001</v>
      </c>
      <c r="I174" s="220"/>
      <c r="J174" s="221">
        <f>ROUND(I174*H174,2)</f>
        <v>0</v>
      </c>
      <c r="K174" s="217" t="s">
        <v>135</v>
      </c>
      <c r="L174" s="41"/>
      <c r="M174" s="222" t="s">
        <v>1</v>
      </c>
      <c r="N174" s="223" t="s">
        <v>39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136</v>
      </c>
      <c r="AT174" s="226" t="s">
        <v>131</v>
      </c>
      <c r="AU174" s="226" t="s">
        <v>84</v>
      </c>
      <c r="AY174" s="14" t="s">
        <v>128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82</v>
      </c>
      <c r="BK174" s="227">
        <f>ROUND(I174*H174,2)</f>
        <v>0</v>
      </c>
      <c r="BL174" s="14" t="s">
        <v>136</v>
      </c>
      <c r="BM174" s="226" t="s">
        <v>620</v>
      </c>
    </row>
    <row r="175" s="12" customFormat="1" ht="22.8" customHeight="1">
      <c r="A175" s="12"/>
      <c r="B175" s="199"/>
      <c r="C175" s="200"/>
      <c r="D175" s="201" t="s">
        <v>73</v>
      </c>
      <c r="E175" s="213" t="s">
        <v>271</v>
      </c>
      <c r="F175" s="213" t="s">
        <v>272</v>
      </c>
      <c r="G175" s="200"/>
      <c r="H175" s="200"/>
      <c r="I175" s="203"/>
      <c r="J175" s="214">
        <f>BK175</f>
        <v>0</v>
      </c>
      <c r="K175" s="200"/>
      <c r="L175" s="205"/>
      <c r="M175" s="206"/>
      <c r="N175" s="207"/>
      <c r="O175" s="207"/>
      <c r="P175" s="208">
        <f>SUM(P176:P188)</f>
        <v>0</v>
      </c>
      <c r="Q175" s="207"/>
      <c r="R175" s="208">
        <f>SUM(R176:R188)</f>
        <v>0.037979999999999993</v>
      </c>
      <c r="S175" s="207"/>
      <c r="T175" s="209">
        <f>SUM(T176:T188)</f>
        <v>0.079799999999999996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0" t="s">
        <v>84</v>
      </c>
      <c r="AT175" s="211" t="s">
        <v>73</v>
      </c>
      <c r="AU175" s="211" t="s">
        <v>82</v>
      </c>
      <c r="AY175" s="210" t="s">
        <v>128</v>
      </c>
      <c r="BK175" s="212">
        <f>SUM(BK176:BK188)</f>
        <v>0</v>
      </c>
    </row>
    <row r="176" s="2" customFormat="1" ht="24.15" customHeight="1">
      <c r="A176" s="35"/>
      <c r="B176" s="36"/>
      <c r="C176" s="215" t="s">
        <v>295</v>
      </c>
      <c r="D176" s="215" t="s">
        <v>131</v>
      </c>
      <c r="E176" s="216" t="s">
        <v>621</v>
      </c>
      <c r="F176" s="217" t="s">
        <v>622</v>
      </c>
      <c r="G176" s="218" t="s">
        <v>140</v>
      </c>
      <c r="H176" s="219">
        <v>15</v>
      </c>
      <c r="I176" s="220"/>
      <c r="J176" s="221">
        <f>ROUND(I176*H176,2)</f>
        <v>0</v>
      </c>
      <c r="K176" s="217" t="s">
        <v>135</v>
      </c>
      <c r="L176" s="41"/>
      <c r="M176" s="222" t="s">
        <v>1</v>
      </c>
      <c r="N176" s="223" t="s">
        <v>39</v>
      </c>
      <c r="O176" s="88"/>
      <c r="P176" s="224">
        <f>O176*H176</f>
        <v>0</v>
      </c>
      <c r="Q176" s="224">
        <v>5.0000000000000002E-05</v>
      </c>
      <c r="R176" s="224">
        <f>Q176*H176</f>
        <v>0.00075000000000000002</v>
      </c>
      <c r="S176" s="224">
        <v>0.0053200000000000001</v>
      </c>
      <c r="T176" s="225">
        <f>S176*H176</f>
        <v>0.079799999999999996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136</v>
      </c>
      <c r="AT176" s="226" t="s">
        <v>131</v>
      </c>
      <c r="AU176" s="226" t="s">
        <v>84</v>
      </c>
      <c r="AY176" s="14" t="s">
        <v>128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82</v>
      </c>
      <c r="BK176" s="227">
        <f>ROUND(I176*H176,2)</f>
        <v>0</v>
      </c>
      <c r="BL176" s="14" t="s">
        <v>136</v>
      </c>
      <c r="BM176" s="226" t="s">
        <v>623</v>
      </c>
    </row>
    <row r="177" s="2" customFormat="1" ht="37.8" customHeight="1">
      <c r="A177" s="35"/>
      <c r="B177" s="36"/>
      <c r="C177" s="215" t="s">
        <v>299</v>
      </c>
      <c r="D177" s="215" t="s">
        <v>131</v>
      </c>
      <c r="E177" s="216" t="s">
        <v>624</v>
      </c>
      <c r="F177" s="217" t="s">
        <v>625</v>
      </c>
      <c r="G177" s="218" t="s">
        <v>140</v>
      </c>
      <c r="H177" s="219">
        <v>1</v>
      </c>
      <c r="I177" s="220"/>
      <c r="J177" s="221">
        <f>ROUND(I177*H177,2)</f>
        <v>0</v>
      </c>
      <c r="K177" s="217" t="s">
        <v>135</v>
      </c>
      <c r="L177" s="41"/>
      <c r="M177" s="222" t="s">
        <v>1</v>
      </c>
      <c r="N177" s="223" t="s">
        <v>39</v>
      </c>
      <c r="O177" s="88"/>
      <c r="P177" s="224">
        <f>O177*H177</f>
        <v>0</v>
      </c>
      <c r="Q177" s="224">
        <v>0.0011800000000000001</v>
      </c>
      <c r="R177" s="224">
        <f>Q177*H177</f>
        <v>0.0011800000000000001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136</v>
      </c>
      <c r="AT177" s="226" t="s">
        <v>131</v>
      </c>
      <c r="AU177" s="226" t="s">
        <v>84</v>
      </c>
      <c r="AY177" s="14" t="s">
        <v>128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82</v>
      </c>
      <c r="BK177" s="227">
        <f>ROUND(I177*H177,2)</f>
        <v>0</v>
      </c>
      <c r="BL177" s="14" t="s">
        <v>136</v>
      </c>
      <c r="BM177" s="226" t="s">
        <v>626</v>
      </c>
    </row>
    <row r="178" s="2" customFormat="1" ht="37.8" customHeight="1">
      <c r="A178" s="35"/>
      <c r="B178" s="36"/>
      <c r="C178" s="215" t="s">
        <v>303</v>
      </c>
      <c r="D178" s="215" t="s">
        <v>131</v>
      </c>
      <c r="E178" s="216" t="s">
        <v>627</v>
      </c>
      <c r="F178" s="217" t="s">
        <v>628</v>
      </c>
      <c r="G178" s="218" t="s">
        <v>140</v>
      </c>
      <c r="H178" s="219">
        <v>10</v>
      </c>
      <c r="I178" s="220"/>
      <c r="J178" s="221">
        <f>ROUND(I178*H178,2)</f>
        <v>0</v>
      </c>
      <c r="K178" s="217" t="s">
        <v>135</v>
      </c>
      <c r="L178" s="41"/>
      <c r="M178" s="222" t="s">
        <v>1</v>
      </c>
      <c r="N178" s="223" t="s">
        <v>39</v>
      </c>
      <c r="O178" s="88"/>
      <c r="P178" s="224">
        <f>O178*H178</f>
        <v>0</v>
      </c>
      <c r="Q178" s="224">
        <v>0.00149</v>
      </c>
      <c r="R178" s="224">
        <f>Q178*H178</f>
        <v>0.0149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136</v>
      </c>
      <c r="AT178" s="226" t="s">
        <v>131</v>
      </c>
      <c r="AU178" s="226" t="s">
        <v>84</v>
      </c>
      <c r="AY178" s="14" t="s">
        <v>128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82</v>
      </c>
      <c r="BK178" s="227">
        <f>ROUND(I178*H178,2)</f>
        <v>0</v>
      </c>
      <c r="BL178" s="14" t="s">
        <v>136</v>
      </c>
      <c r="BM178" s="226" t="s">
        <v>629</v>
      </c>
    </row>
    <row r="179" s="2" customFormat="1" ht="37.8" customHeight="1">
      <c r="A179" s="35"/>
      <c r="B179" s="36"/>
      <c r="C179" s="215" t="s">
        <v>307</v>
      </c>
      <c r="D179" s="215" t="s">
        <v>131</v>
      </c>
      <c r="E179" s="216" t="s">
        <v>630</v>
      </c>
      <c r="F179" s="217" t="s">
        <v>631</v>
      </c>
      <c r="G179" s="218" t="s">
        <v>140</v>
      </c>
      <c r="H179" s="219">
        <v>5</v>
      </c>
      <c r="I179" s="220"/>
      <c r="J179" s="221">
        <f>ROUND(I179*H179,2)</f>
        <v>0</v>
      </c>
      <c r="K179" s="217" t="s">
        <v>135</v>
      </c>
      <c r="L179" s="41"/>
      <c r="M179" s="222" t="s">
        <v>1</v>
      </c>
      <c r="N179" s="223" t="s">
        <v>39</v>
      </c>
      <c r="O179" s="88"/>
      <c r="P179" s="224">
        <f>O179*H179</f>
        <v>0</v>
      </c>
      <c r="Q179" s="224">
        <v>0.0026099999999999999</v>
      </c>
      <c r="R179" s="224">
        <f>Q179*H179</f>
        <v>0.013049999999999999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136</v>
      </c>
      <c r="AT179" s="226" t="s">
        <v>131</v>
      </c>
      <c r="AU179" s="226" t="s">
        <v>84</v>
      </c>
      <c r="AY179" s="14" t="s">
        <v>128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82</v>
      </c>
      <c r="BK179" s="227">
        <f>ROUND(I179*H179,2)</f>
        <v>0</v>
      </c>
      <c r="BL179" s="14" t="s">
        <v>136</v>
      </c>
      <c r="BM179" s="226" t="s">
        <v>632</v>
      </c>
    </row>
    <row r="180" s="2" customFormat="1" ht="44.25" customHeight="1">
      <c r="A180" s="35"/>
      <c r="B180" s="36"/>
      <c r="C180" s="215" t="s">
        <v>311</v>
      </c>
      <c r="D180" s="215" t="s">
        <v>131</v>
      </c>
      <c r="E180" s="216" t="s">
        <v>633</v>
      </c>
      <c r="F180" s="217" t="s">
        <v>634</v>
      </c>
      <c r="G180" s="218" t="s">
        <v>140</v>
      </c>
      <c r="H180" s="219">
        <v>11</v>
      </c>
      <c r="I180" s="220"/>
      <c r="J180" s="221">
        <f>ROUND(I180*H180,2)</f>
        <v>0</v>
      </c>
      <c r="K180" s="217" t="s">
        <v>135</v>
      </c>
      <c r="L180" s="41"/>
      <c r="M180" s="222" t="s">
        <v>1</v>
      </c>
      <c r="N180" s="223" t="s">
        <v>39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136</v>
      </c>
      <c r="AT180" s="226" t="s">
        <v>131</v>
      </c>
      <c r="AU180" s="226" t="s">
        <v>84</v>
      </c>
      <c r="AY180" s="14" t="s">
        <v>128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82</v>
      </c>
      <c r="BK180" s="227">
        <f>ROUND(I180*H180,2)</f>
        <v>0</v>
      </c>
      <c r="BL180" s="14" t="s">
        <v>136</v>
      </c>
      <c r="BM180" s="226" t="s">
        <v>635</v>
      </c>
    </row>
    <row r="181" s="2" customFormat="1" ht="44.25" customHeight="1">
      <c r="A181" s="35"/>
      <c r="B181" s="36"/>
      <c r="C181" s="215" t="s">
        <v>317</v>
      </c>
      <c r="D181" s="215" t="s">
        <v>131</v>
      </c>
      <c r="E181" s="216" t="s">
        <v>636</v>
      </c>
      <c r="F181" s="217" t="s">
        <v>637</v>
      </c>
      <c r="G181" s="218" t="s">
        <v>140</v>
      </c>
      <c r="H181" s="219">
        <v>5</v>
      </c>
      <c r="I181" s="220"/>
      <c r="J181" s="221">
        <f>ROUND(I181*H181,2)</f>
        <v>0</v>
      </c>
      <c r="K181" s="217" t="s">
        <v>135</v>
      </c>
      <c r="L181" s="41"/>
      <c r="M181" s="222" t="s">
        <v>1</v>
      </c>
      <c r="N181" s="223" t="s">
        <v>39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136</v>
      </c>
      <c r="AT181" s="226" t="s">
        <v>131</v>
      </c>
      <c r="AU181" s="226" t="s">
        <v>84</v>
      </c>
      <c r="AY181" s="14" t="s">
        <v>128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82</v>
      </c>
      <c r="BK181" s="227">
        <f>ROUND(I181*H181,2)</f>
        <v>0</v>
      </c>
      <c r="BL181" s="14" t="s">
        <v>136</v>
      </c>
      <c r="BM181" s="226" t="s">
        <v>638</v>
      </c>
    </row>
    <row r="182" s="2" customFormat="1" ht="37.8" customHeight="1">
      <c r="A182" s="35"/>
      <c r="B182" s="36"/>
      <c r="C182" s="215" t="s">
        <v>322</v>
      </c>
      <c r="D182" s="215" t="s">
        <v>131</v>
      </c>
      <c r="E182" s="216" t="s">
        <v>639</v>
      </c>
      <c r="F182" s="217" t="s">
        <v>640</v>
      </c>
      <c r="G182" s="218" t="s">
        <v>134</v>
      </c>
      <c r="H182" s="219">
        <v>2</v>
      </c>
      <c r="I182" s="220"/>
      <c r="J182" s="221">
        <f>ROUND(I182*H182,2)</f>
        <v>0</v>
      </c>
      <c r="K182" s="217" t="s">
        <v>135</v>
      </c>
      <c r="L182" s="41"/>
      <c r="M182" s="222" t="s">
        <v>1</v>
      </c>
      <c r="N182" s="223" t="s">
        <v>39</v>
      </c>
      <c r="O182" s="88"/>
      <c r="P182" s="224">
        <f>O182*H182</f>
        <v>0</v>
      </c>
      <c r="Q182" s="224">
        <v>0.0011199999999999999</v>
      </c>
      <c r="R182" s="224">
        <f>Q182*H182</f>
        <v>0.0022399999999999998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136</v>
      </c>
      <c r="AT182" s="226" t="s">
        <v>131</v>
      </c>
      <c r="AU182" s="226" t="s">
        <v>84</v>
      </c>
      <c r="AY182" s="14" t="s">
        <v>128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82</v>
      </c>
      <c r="BK182" s="227">
        <f>ROUND(I182*H182,2)</f>
        <v>0</v>
      </c>
      <c r="BL182" s="14" t="s">
        <v>136</v>
      </c>
      <c r="BM182" s="226" t="s">
        <v>641</v>
      </c>
    </row>
    <row r="183" s="2" customFormat="1" ht="24.15" customHeight="1">
      <c r="A183" s="35"/>
      <c r="B183" s="36"/>
      <c r="C183" s="215" t="s">
        <v>326</v>
      </c>
      <c r="D183" s="215" t="s">
        <v>131</v>
      </c>
      <c r="E183" s="216" t="s">
        <v>274</v>
      </c>
      <c r="F183" s="217" t="s">
        <v>275</v>
      </c>
      <c r="G183" s="218" t="s">
        <v>140</v>
      </c>
      <c r="H183" s="219">
        <v>2.5</v>
      </c>
      <c r="I183" s="220"/>
      <c r="J183" s="221">
        <f>ROUND(I183*H183,2)</f>
        <v>0</v>
      </c>
      <c r="K183" s="217" t="s">
        <v>135</v>
      </c>
      <c r="L183" s="41"/>
      <c r="M183" s="222" t="s">
        <v>1</v>
      </c>
      <c r="N183" s="223" t="s">
        <v>39</v>
      </c>
      <c r="O183" s="88"/>
      <c r="P183" s="224">
        <f>O183*H183</f>
        <v>0</v>
      </c>
      <c r="Q183" s="224">
        <v>0.00073999999999999999</v>
      </c>
      <c r="R183" s="224">
        <f>Q183*H183</f>
        <v>0.0018500000000000001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136</v>
      </c>
      <c r="AT183" s="226" t="s">
        <v>131</v>
      </c>
      <c r="AU183" s="226" t="s">
        <v>84</v>
      </c>
      <c r="AY183" s="14" t="s">
        <v>128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82</v>
      </c>
      <c r="BK183" s="227">
        <f>ROUND(I183*H183,2)</f>
        <v>0</v>
      </c>
      <c r="BL183" s="14" t="s">
        <v>136</v>
      </c>
      <c r="BM183" s="226" t="s">
        <v>642</v>
      </c>
    </row>
    <row r="184" s="2" customFormat="1" ht="24.15" customHeight="1">
      <c r="A184" s="35"/>
      <c r="B184" s="36"/>
      <c r="C184" s="215" t="s">
        <v>331</v>
      </c>
      <c r="D184" s="215" t="s">
        <v>131</v>
      </c>
      <c r="E184" s="216" t="s">
        <v>278</v>
      </c>
      <c r="F184" s="217" t="s">
        <v>279</v>
      </c>
      <c r="G184" s="218" t="s">
        <v>140</v>
      </c>
      <c r="H184" s="219">
        <v>2.5</v>
      </c>
      <c r="I184" s="220"/>
      <c r="J184" s="221">
        <f>ROUND(I184*H184,2)</f>
        <v>0</v>
      </c>
      <c r="K184" s="217" t="s">
        <v>135</v>
      </c>
      <c r="L184" s="41"/>
      <c r="M184" s="222" t="s">
        <v>1</v>
      </c>
      <c r="N184" s="223" t="s">
        <v>39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136</v>
      </c>
      <c r="AT184" s="226" t="s">
        <v>131</v>
      </c>
      <c r="AU184" s="226" t="s">
        <v>84</v>
      </c>
      <c r="AY184" s="14" t="s">
        <v>128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82</v>
      </c>
      <c r="BK184" s="227">
        <f>ROUND(I184*H184,2)</f>
        <v>0</v>
      </c>
      <c r="BL184" s="14" t="s">
        <v>136</v>
      </c>
      <c r="BM184" s="226" t="s">
        <v>643</v>
      </c>
    </row>
    <row r="185" s="2" customFormat="1" ht="24.15" customHeight="1">
      <c r="A185" s="35"/>
      <c r="B185" s="36"/>
      <c r="C185" s="215" t="s">
        <v>337</v>
      </c>
      <c r="D185" s="215" t="s">
        <v>131</v>
      </c>
      <c r="E185" s="216" t="s">
        <v>282</v>
      </c>
      <c r="F185" s="217" t="s">
        <v>283</v>
      </c>
      <c r="G185" s="218" t="s">
        <v>134</v>
      </c>
      <c r="H185" s="219">
        <v>2</v>
      </c>
      <c r="I185" s="220"/>
      <c r="J185" s="221">
        <f>ROUND(I185*H185,2)</f>
        <v>0</v>
      </c>
      <c r="K185" s="217" t="s">
        <v>135</v>
      </c>
      <c r="L185" s="41"/>
      <c r="M185" s="222" t="s">
        <v>1</v>
      </c>
      <c r="N185" s="223" t="s">
        <v>39</v>
      </c>
      <c r="O185" s="88"/>
      <c r="P185" s="224">
        <f>O185*H185</f>
        <v>0</v>
      </c>
      <c r="Q185" s="224">
        <v>1.0000000000000001E-05</v>
      </c>
      <c r="R185" s="224">
        <f>Q185*H185</f>
        <v>2.0000000000000002E-05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136</v>
      </c>
      <c r="AT185" s="226" t="s">
        <v>131</v>
      </c>
      <c r="AU185" s="226" t="s">
        <v>84</v>
      </c>
      <c r="AY185" s="14" t="s">
        <v>128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82</v>
      </c>
      <c r="BK185" s="227">
        <f>ROUND(I185*H185,2)</f>
        <v>0</v>
      </c>
      <c r="BL185" s="14" t="s">
        <v>136</v>
      </c>
      <c r="BM185" s="226" t="s">
        <v>644</v>
      </c>
    </row>
    <row r="186" s="2" customFormat="1" ht="55.5" customHeight="1">
      <c r="A186" s="35"/>
      <c r="B186" s="36"/>
      <c r="C186" s="215" t="s">
        <v>345</v>
      </c>
      <c r="D186" s="215" t="s">
        <v>131</v>
      </c>
      <c r="E186" s="216" t="s">
        <v>286</v>
      </c>
      <c r="F186" s="217" t="s">
        <v>287</v>
      </c>
      <c r="G186" s="218" t="s">
        <v>140</v>
      </c>
      <c r="H186" s="219">
        <v>11</v>
      </c>
      <c r="I186" s="220"/>
      <c r="J186" s="221">
        <f>ROUND(I186*H186,2)</f>
        <v>0</v>
      </c>
      <c r="K186" s="217" t="s">
        <v>135</v>
      </c>
      <c r="L186" s="41"/>
      <c r="M186" s="222" t="s">
        <v>1</v>
      </c>
      <c r="N186" s="223" t="s">
        <v>39</v>
      </c>
      <c r="O186" s="88"/>
      <c r="P186" s="224">
        <f>O186*H186</f>
        <v>0</v>
      </c>
      <c r="Q186" s="224">
        <v>0.00024000000000000001</v>
      </c>
      <c r="R186" s="224">
        <f>Q186*H186</f>
        <v>0.00264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136</v>
      </c>
      <c r="AT186" s="226" t="s">
        <v>131</v>
      </c>
      <c r="AU186" s="226" t="s">
        <v>84</v>
      </c>
      <c r="AY186" s="14" t="s">
        <v>128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82</v>
      </c>
      <c r="BK186" s="227">
        <f>ROUND(I186*H186,2)</f>
        <v>0</v>
      </c>
      <c r="BL186" s="14" t="s">
        <v>136</v>
      </c>
      <c r="BM186" s="226" t="s">
        <v>645</v>
      </c>
    </row>
    <row r="187" s="2" customFormat="1" ht="55.5" customHeight="1">
      <c r="A187" s="35"/>
      <c r="B187" s="36"/>
      <c r="C187" s="215" t="s">
        <v>352</v>
      </c>
      <c r="D187" s="215" t="s">
        <v>131</v>
      </c>
      <c r="E187" s="216" t="s">
        <v>646</v>
      </c>
      <c r="F187" s="217" t="s">
        <v>647</v>
      </c>
      <c r="G187" s="218" t="s">
        <v>140</v>
      </c>
      <c r="H187" s="219">
        <v>5</v>
      </c>
      <c r="I187" s="220"/>
      <c r="J187" s="221">
        <f>ROUND(I187*H187,2)</f>
        <v>0</v>
      </c>
      <c r="K187" s="217" t="s">
        <v>135</v>
      </c>
      <c r="L187" s="41"/>
      <c r="M187" s="222" t="s">
        <v>1</v>
      </c>
      <c r="N187" s="223" t="s">
        <v>39</v>
      </c>
      <c r="O187" s="88"/>
      <c r="P187" s="224">
        <f>O187*H187</f>
        <v>0</v>
      </c>
      <c r="Q187" s="224">
        <v>0.00027</v>
      </c>
      <c r="R187" s="224">
        <f>Q187*H187</f>
        <v>0.0013500000000000001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136</v>
      </c>
      <c r="AT187" s="226" t="s">
        <v>131</v>
      </c>
      <c r="AU187" s="226" t="s">
        <v>84</v>
      </c>
      <c r="AY187" s="14" t="s">
        <v>128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82</v>
      </c>
      <c r="BK187" s="227">
        <f>ROUND(I187*H187,2)</f>
        <v>0</v>
      </c>
      <c r="BL187" s="14" t="s">
        <v>136</v>
      </c>
      <c r="BM187" s="226" t="s">
        <v>648</v>
      </c>
    </row>
    <row r="188" s="2" customFormat="1" ht="44.25" customHeight="1">
      <c r="A188" s="35"/>
      <c r="B188" s="36"/>
      <c r="C188" s="215" t="s">
        <v>358</v>
      </c>
      <c r="D188" s="215" t="s">
        <v>131</v>
      </c>
      <c r="E188" s="216" t="s">
        <v>290</v>
      </c>
      <c r="F188" s="217" t="s">
        <v>291</v>
      </c>
      <c r="G188" s="218" t="s">
        <v>157</v>
      </c>
      <c r="H188" s="219">
        <v>0.037999999999999999</v>
      </c>
      <c r="I188" s="220"/>
      <c r="J188" s="221">
        <f>ROUND(I188*H188,2)</f>
        <v>0</v>
      </c>
      <c r="K188" s="217" t="s">
        <v>135</v>
      </c>
      <c r="L188" s="41"/>
      <c r="M188" s="222" t="s">
        <v>1</v>
      </c>
      <c r="N188" s="223" t="s">
        <v>39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136</v>
      </c>
      <c r="AT188" s="226" t="s">
        <v>131</v>
      </c>
      <c r="AU188" s="226" t="s">
        <v>84</v>
      </c>
      <c r="AY188" s="14" t="s">
        <v>128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82</v>
      </c>
      <c r="BK188" s="227">
        <f>ROUND(I188*H188,2)</f>
        <v>0</v>
      </c>
      <c r="BL188" s="14" t="s">
        <v>136</v>
      </c>
      <c r="BM188" s="226" t="s">
        <v>649</v>
      </c>
    </row>
    <row r="189" s="12" customFormat="1" ht="22.8" customHeight="1">
      <c r="A189" s="12"/>
      <c r="B189" s="199"/>
      <c r="C189" s="200"/>
      <c r="D189" s="201" t="s">
        <v>73</v>
      </c>
      <c r="E189" s="213" t="s">
        <v>293</v>
      </c>
      <c r="F189" s="213" t="s">
        <v>294</v>
      </c>
      <c r="G189" s="200"/>
      <c r="H189" s="200"/>
      <c r="I189" s="203"/>
      <c r="J189" s="214">
        <f>BK189</f>
        <v>0</v>
      </c>
      <c r="K189" s="200"/>
      <c r="L189" s="205"/>
      <c r="M189" s="206"/>
      <c r="N189" s="207"/>
      <c r="O189" s="207"/>
      <c r="P189" s="208">
        <f>SUM(P190:P194)</f>
        <v>0</v>
      </c>
      <c r="Q189" s="207"/>
      <c r="R189" s="208">
        <f>SUM(R190:R194)</f>
        <v>0.0083599999999999994</v>
      </c>
      <c r="S189" s="207"/>
      <c r="T189" s="209">
        <f>SUM(T190:T194)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0" t="s">
        <v>84</v>
      </c>
      <c r="AT189" s="211" t="s">
        <v>73</v>
      </c>
      <c r="AU189" s="211" t="s">
        <v>82</v>
      </c>
      <c r="AY189" s="210" t="s">
        <v>128</v>
      </c>
      <c r="BK189" s="212">
        <f>SUM(BK190:BK194)</f>
        <v>0</v>
      </c>
    </row>
    <row r="190" s="2" customFormat="1" ht="21.75" customHeight="1">
      <c r="A190" s="35"/>
      <c r="B190" s="36"/>
      <c r="C190" s="215" t="s">
        <v>365</v>
      </c>
      <c r="D190" s="215" t="s">
        <v>131</v>
      </c>
      <c r="E190" s="216" t="s">
        <v>650</v>
      </c>
      <c r="F190" s="217" t="s">
        <v>651</v>
      </c>
      <c r="G190" s="218" t="s">
        <v>134</v>
      </c>
      <c r="H190" s="219">
        <v>2</v>
      </c>
      <c r="I190" s="220"/>
      <c r="J190" s="221">
        <f>ROUND(I190*H190,2)</f>
        <v>0</v>
      </c>
      <c r="K190" s="217" t="s">
        <v>135</v>
      </c>
      <c r="L190" s="41"/>
      <c r="M190" s="222" t="s">
        <v>1</v>
      </c>
      <c r="N190" s="223" t="s">
        <v>39</v>
      </c>
      <c r="O190" s="88"/>
      <c r="P190" s="224">
        <f>O190*H190</f>
        <v>0</v>
      </c>
      <c r="Q190" s="224">
        <v>0.00058</v>
      </c>
      <c r="R190" s="224">
        <f>Q190*H190</f>
        <v>0.00116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136</v>
      </c>
      <c r="AT190" s="226" t="s">
        <v>131</v>
      </c>
      <c r="AU190" s="226" t="s">
        <v>84</v>
      </c>
      <c r="AY190" s="14" t="s">
        <v>128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82</v>
      </c>
      <c r="BK190" s="227">
        <f>ROUND(I190*H190,2)</f>
        <v>0</v>
      </c>
      <c r="BL190" s="14" t="s">
        <v>136</v>
      </c>
      <c r="BM190" s="226" t="s">
        <v>652</v>
      </c>
    </row>
    <row r="191" s="2" customFormat="1" ht="21.75" customHeight="1">
      <c r="A191" s="35"/>
      <c r="B191" s="36"/>
      <c r="C191" s="215" t="s">
        <v>512</v>
      </c>
      <c r="D191" s="215" t="s">
        <v>131</v>
      </c>
      <c r="E191" s="216" t="s">
        <v>653</v>
      </c>
      <c r="F191" s="217" t="s">
        <v>654</v>
      </c>
      <c r="G191" s="218" t="s">
        <v>134</v>
      </c>
      <c r="H191" s="219">
        <v>5</v>
      </c>
      <c r="I191" s="220"/>
      <c r="J191" s="221">
        <f>ROUND(I191*H191,2)</f>
        <v>0</v>
      </c>
      <c r="K191" s="217" t="s">
        <v>135</v>
      </c>
      <c r="L191" s="41"/>
      <c r="M191" s="222" t="s">
        <v>1</v>
      </c>
      <c r="N191" s="223" t="s">
        <v>39</v>
      </c>
      <c r="O191" s="88"/>
      <c r="P191" s="224">
        <f>O191*H191</f>
        <v>0</v>
      </c>
      <c r="Q191" s="224">
        <v>0.00044000000000000002</v>
      </c>
      <c r="R191" s="224">
        <f>Q191*H191</f>
        <v>0.0022000000000000001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136</v>
      </c>
      <c r="AT191" s="226" t="s">
        <v>131</v>
      </c>
      <c r="AU191" s="226" t="s">
        <v>84</v>
      </c>
      <c r="AY191" s="14" t="s">
        <v>128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82</v>
      </c>
      <c r="BK191" s="227">
        <f>ROUND(I191*H191,2)</f>
        <v>0</v>
      </c>
      <c r="BL191" s="14" t="s">
        <v>136</v>
      </c>
      <c r="BM191" s="226" t="s">
        <v>655</v>
      </c>
    </row>
    <row r="192" s="2" customFormat="1" ht="24.15" customHeight="1">
      <c r="A192" s="35"/>
      <c r="B192" s="36"/>
      <c r="C192" s="215" t="s">
        <v>514</v>
      </c>
      <c r="D192" s="215" t="s">
        <v>131</v>
      </c>
      <c r="E192" s="216" t="s">
        <v>304</v>
      </c>
      <c r="F192" s="217" t="s">
        <v>305</v>
      </c>
      <c r="G192" s="218" t="s">
        <v>134</v>
      </c>
      <c r="H192" s="219">
        <v>2</v>
      </c>
      <c r="I192" s="220"/>
      <c r="J192" s="221">
        <f>ROUND(I192*H192,2)</f>
        <v>0</v>
      </c>
      <c r="K192" s="217" t="s">
        <v>135</v>
      </c>
      <c r="L192" s="41"/>
      <c r="M192" s="222" t="s">
        <v>1</v>
      </c>
      <c r="N192" s="223" t="s">
        <v>39</v>
      </c>
      <c r="O192" s="88"/>
      <c r="P192" s="224">
        <f>O192*H192</f>
        <v>0</v>
      </c>
      <c r="Q192" s="224">
        <v>0.00022000000000000001</v>
      </c>
      <c r="R192" s="224">
        <f>Q192*H192</f>
        <v>0.00044000000000000002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136</v>
      </c>
      <c r="AT192" s="226" t="s">
        <v>131</v>
      </c>
      <c r="AU192" s="226" t="s">
        <v>84</v>
      </c>
      <c r="AY192" s="14" t="s">
        <v>128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82</v>
      </c>
      <c r="BK192" s="227">
        <f>ROUND(I192*H192,2)</f>
        <v>0</v>
      </c>
      <c r="BL192" s="14" t="s">
        <v>136</v>
      </c>
      <c r="BM192" s="226" t="s">
        <v>656</v>
      </c>
    </row>
    <row r="193" s="2" customFormat="1" ht="24.15" customHeight="1">
      <c r="A193" s="35"/>
      <c r="B193" s="36"/>
      <c r="C193" s="215" t="s">
        <v>518</v>
      </c>
      <c r="D193" s="215" t="s">
        <v>131</v>
      </c>
      <c r="E193" s="216" t="s">
        <v>657</v>
      </c>
      <c r="F193" s="217" t="s">
        <v>658</v>
      </c>
      <c r="G193" s="218" t="s">
        <v>134</v>
      </c>
      <c r="H193" s="219">
        <v>6</v>
      </c>
      <c r="I193" s="220"/>
      <c r="J193" s="221">
        <f>ROUND(I193*H193,2)</f>
        <v>0</v>
      </c>
      <c r="K193" s="217" t="s">
        <v>135</v>
      </c>
      <c r="L193" s="41"/>
      <c r="M193" s="222" t="s">
        <v>1</v>
      </c>
      <c r="N193" s="223" t="s">
        <v>39</v>
      </c>
      <c r="O193" s="88"/>
      <c r="P193" s="224">
        <f>O193*H193</f>
        <v>0</v>
      </c>
      <c r="Q193" s="224">
        <v>0.00076000000000000004</v>
      </c>
      <c r="R193" s="224">
        <f>Q193*H193</f>
        <v>0.0045599999999999998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136</v>
      </c>
      <c r="AT193" s="226" t="s">
        <v>131</v>
      </c>
      <c r="AU193" s="226" t="s">
        <v>84</v>
      </c>
      <c r="AY193" s="14" t="s">
        <v>128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82</v>
      </c>
      <c r="BK193" s="227">
        <f>ROUND(I193*H193,2)</f>
        <v>0</v>
      </c>
      <c r="BL193" s="14" t="s">
        <v>136</v>
      </c>
      <c r="BM193" s="226" t="s">
        <v>659</v>
      </c>
    </row>
    <row r="194" s="2" customFormat="1" ht="44.25" customHeight="1">
      <c r="A194" s="35"/>
      <c r="B194" s="36"/>
      <c r="C194" s="215" t="s">
        <v>522</v>
      </c>
      <c r="D194" s="215" t="s">
        <v>131</v>
      </c>
      <c r="E194" s="216" t="s">
        <v>312</v>
      </c>
      <c r="F194" s="217" t="s">
        <v>313</v>
      </c>
      <c r="G194" s="218" t="s">
        <v>157</v>
      </c>
      <c r="H194" s="219">
        <v>0.0080000000000000002</v>
      </c>
      <c r="I194" s="220"/>
      <c r="J194" s="221">
        <f>ROUND(I194*H194,2)</f>
        <v>0</v>
      </c>
      <c r="K194" s="217" t="s">
        <v>135</v>
      </c>
      <c r="L194" s="41"/>
      <c r="M194" s="222" t="s">
        <v>1</v>
      </c>
      <c r="N194" s="223" t="s">
        <v>39</v>
      </c>
      <c r="O194" s="88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136</v>
      </c>
      <c r="AT194" s="226" t="s">
        <v>131</v>
      </c>
      <c r="AU194" s="226" t="s">
        <v>84</v>
      </c>
      <c r="AY194" s="14" t="s">
        <v>128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82</v>
      </c>
      <c r="BK194" s="227">
        <f>ROUND(I194*H194,2)</f>
        <v>0</v>
      </c>
      <c r="BL194" s="14" t="s">
        <v>136</v>
      </c>
      <c r="BM194" s="226" t="s">
        <v>660</v>
      </c>
    </row>
    <row r="195" s="12" customFormat="1" ht="22.8" customHeight="1">
      <c r="A195" s="12"/>
      <c r="B195" s="199"/>
      <c r="C195" s="200"/>
      <c r="D195" s="201" t="s">
        <v>73</v>
      </c>
      <c r="E195" s="213" t="s">
        <v>315</v>
      </c>
      <c r="F195" s="213" t="s">
        <v>316</v>
      </c>
      <c r="G195" s="200"/>
      <c r="H195" s="200"/>
      <c r="I195" s="203"/>
      <c r="J195" s="214">
        <f>BK195</f>
        <v>0</v>
      </c>
      <c r="K195" s="200"/>
      <c r="L195" s="205"/>
      <c r="M195" s="206"/>
      <c r="N195" s="207"/>
      <c r="O195" s="207"/>
      <c r="P195" s="208">
        <f>SUM(P196:P199)</f>
        <v>0</v>
      </c>
      <c r="Q195" s="207"/>
      <c r="R195" s="208">
        <f>SUM(R196:R199)</f>
        <v>0.0044000000000000003</v>
      </c>
      <c r="S195" s="207"/>
      <c r="T195" s="209">
        <f>SUM(T196:T199)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0" t="s">
        <v>84</v>
      </c>
      <c r="AT195" s="211" t="s">
        <v>73</v>
      </c>
      <c r="AU195" s="211" t="s">
        <v>82</v>
      </c>
      <c r="AY195" s="210" t="s">
        <v>128</v>
      </c>
      <c r="BK195" s="212">
        <f>SUM(BK196:BK199)</f>
        <v>0</v>
      </c>
    </row>
    <row r="196" s="2" customFormat="1" ht="33" customHeight="1">
      <c r="A196" s="35"/>
      <c r="B196" s="36"/>
      <c r="C196" s="215" t="s">
        <v>348</v>
      </c>
      <c r="D196" s="215" t="s">
        <v>131</v>
      </c>
      <c r="E196" s="216" t="s">
        <v>318</v>
      </c>
      <c r="F196" s="217" t="s">
        <v>319</v>
      </c>
      <c r="G196" s="218" t="s">
        <v>320</v>
      </c>
      <c r="H196" s="219">
        <v>5</v>
      </c>
      <c r="I196" s="220"/>
      <c r="J196" s="221">
        <f>ROUND(I196*H196,2)</f>
        <v>0</v>
      </c>
      <c r="K196" s="217" t="s">
        <v>1</v>
      </c>
      <c r="L196" s="41"/>
      <c r="M196" s="222" t="s">
        <v>1</v>
      </c>
      <c r="N196" s="223" t="s">
        <v>39</v>
      </c>
      <c r="O196" s="88"/>
      <c r="P196" s="224">
        <f>O196*H196</f>
        <v>0</v>
      </c>
      <c r="Q196" s="224">
        <v>0.00044000000000000002</v>
      </c>
      <c r="R196" s="224">
        <f>Q196*H196</f>
        <v>0.0022000000000000001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136</v>
      </c>
      <c r="AT196" s="226" t="s">
        <v>131</v>
      </c>
      <c r="AU196" s="226" t="s">
        <v>84</v>
      </c>
      <c r="AY196" s="14" t="s">
        <v>128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82</v>
      </c>
      <c r="BK196" s="227">
        <f>ROUND(I196*H196,2)</f>
        <v>0</v>
      </c>
      <c r="BL196" s="14" t="s">
        <v>136</v>
      </c>
      <c r="BM196" s="226" t="s">
        <v>661</v>
      </c>
    </row>
    <row r="197" s="2" customFormat="1" ht="37.8" customHeight="1">
      <c r="A197" s="35"/>
      <c r="B197" s="36"/>
      <c r="C197" s="215" t="s">
        <v>662</v>
      </c>
      <c r="D197" s="215" t="s">
        <v>131</v>
      </c>
      <c r="E197" s="216" t="s">
        <v>323</v>
      </c>
      <c r="F197" s="217" t="s">
        <v>324</v>
      </c>
      <c r="G197" s="218" t="s">
        <v>320</v>
      </c>
      <c r="H197" s="219">
        <v>5</v>
      </c>
      <c r="I197" s="220"/>
      <c r="J197" s="221">
        <f>ROUND(I197*H197,2)</f>
        <v>0</v>
      </c>
      <c r="K197" s="217" t="s">
        <v>1</v>
      </c>
      <c r="L197" s="41"/>
      <c r="M197" s="222" t="s">
        <v>1</v>
      </c>
      <c r="N197" s="223" t="s">
        <v>39</v>
      </c>
      <c r="O197" s="88"/>
      <c r="P197" s="224">
        <f>O197*H197</f>
        <v>0</v>
      </c>
      <c r="Q197" s="224">
        <v>0.00044000000000000002</v>
      </c>
      <c r="R197" s="224">
        <f>Q197*H197</f>
        <v>0.0022000000000000001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136</v>
      </c>
      <c r="AT197" s="226" t="s">
        <v>131</v>
      </c>
      <c r="AU197" s="226" t="s">
        <v>84</v>
      </c>
      <c r="AY197" s="14" t="s">
        <v>128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82</v>
      </c>
      <c r="BK197" s="227">
        <f>ROUND(I197*H197,2)</f>
        <v>0</v>
      </c>
      <c r="BL197" s="14" t="s">
        <v>136</v>
      </c>
      <c r="BM197" s="226" t="s">
        <v>663</v>
      </c>
    </row>
    <row r="198" s="2" customFormat="1" ht="24.15" customHeight="1">
      <c r="A198" s="35"/>
      <c r="B198" s="36"/>
      <c r="C198" s="215" t="s">
        <v>664</v>
      </c>
      <c r="D198" s="215" t="s">
        <v>131</v>
      </c>
      <c r="E198" s="216" t="s">
        <v>327</v>
      </c>
      <c r="F198" s="217" t="s">
        <v>328</v>
      </c>
      <c r="G198" s="218" t="s">
        <v>329</v>
      </c>
      <c r="H198" s="219">
        <v>100</v>
      </c>
      <c r="I198" s="220"/>
      <c r="J198" s="221">
        <f>ROUND(I198*H198,2)</f>
        <v>0</v>
      </c>
      <c r="K198" s="217" t="s">
        <v>1</v>
      </c>
      <c r="L198" s="41"/>
      <c r="M198" s="222" t="s">
        <v>1</v>
      </c>
      <c r="N198" s="223" t="s">
        <v>39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136</v>
      </c>
      <c r="AT198" s="226" t="s">
        <v>131</v>
      </c>
      <c r="AU198" s="226" t="s">
        <v>84</v>
      </c>
      <c r="AY198" s="14" t="s">
        <v>128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82</v>
      </c>
      <c r="BK198" s="227">
        <f>ROUND(I198*H198,2)</f>
        <v>0</v>
      </c>
      <c r="BL198" s="14" t="s">
        <v>136</v>
      </c>
      <c r="BM198" s="226" t="s">
        <v>665</v>
      </c>
    </row>
    <row r="199" s="2" customFormat="1" ht="24.15" customHeight="1">
      <c r="A199" s="35"/>
      <c r="B199" s="36"/>
      <c r="C199" s="215" t="s">
        <v>666</v>
      </c>
      <c r="D199" s="215" t="s">
        <v>131</v>
      </c>
      <c r="E199" s="216" t="s">
        <v>332</v>
      </c>
      <c r="F199" s="217" t="s">
        <v>333</v>
      </c>
      <c r="G199" s="218" t="s">
        <v>329</v>
      </c>
      <c r="H199" s="219">
        <v>100</v>
      </c>
      <c r="I199" s="220"/>
      <c r="J199" s="221">
        <f>ROUND(I199*H199,2)</f>
        <v>0</v>
      </c>
      <c r="K199" s="217" t="s">
        <v>1</v>
      </c>
      <c r="L199" s="41"/>
      <c r="M199" s="222" t="s">
        <v>1</v>
      </c>
      <c r="N199" s="223" t="s">
        <v>39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136</v>
      </c>
      <c r="AT199" s="226" t="s">
        <v>131</v>
      </c>
      <c r="AU199" s="226" t="s">
        <v>84</v>
      </c>
      <c r="AY199" s="14" t="s">
        <v>128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82</v>
      </c>
      <c r="BK199" s="227">
        <f>ROUND(I199*H199,2)</f>
        <v>0</v>
      </c>
      <c r="BL199" s="14" t="s">
        <v>136</v>
      </c>
      <c r="BM199" s="226" t="s">
        <v>667</v>
      </c>
    </row>
    <row r="200" s="12" customFormat="1" ht="22.8" customHeight="1">
      <c r="A200" s="12"/>
      <c r="B200" s="199"/>
      <c r="C200" s="200"/>
      <c r="D200" s="201" t="s">
        <v>73</v>
      </c>
      <c r="E200" s="213" t="s">
        <v>516</v>
      </c>
      <c r="F200" s="213" t="s">
        <v>517</v>
      </c>
      <c r="G200" s="200"/>
      <c r="H200" s="200"/>
      <c r="I200" s="203"/>
      <c r="J200" s="214">
        <f>BK200</f>
        <v>0</v>
      </c>
      <c r="K200" s="200"/>
      <c r="L200" s="205"/>
      <c r="M200" s="206"/>
      <c r="N200" s="207"/>
      <c r="O200" s="207"/>
      <c r="P200" s="208">
        <f>P201</f>
        <v>0</v>
      </c>
      <c r="Q200" s="207"/>
      <c r="R200" s="208">
        <f>R201</f>
        <v>0</v>
      </c>
      <c r="S200" s="207"/>
      <c r="T200" s="209">
        <f>T201</f>
        <v>0.041050000000000003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0" t="s">
        <v>84</v>
      </c>
      <c r="AT200" s="211" t="s">
        <v>73</v>
      </c>
      <c r="AU200" s="211" t="s">
        <v>82</v>
      </c>
      <c r="AY200" s="210" t="s">
        <v>128</v>
      </c>
      <c r="BK200" s="212">
        <f>BK201</f>
        <v>0</v>
      </c>
    </row>
    <row r="201" s="2" customFormat="1" ht="37.8" customHeight="1">
      <c r="A201" s="35"/>
      <c r="B201" s="36"/>
      <c r="C201" s="215" t="s">
        <v>526</v>
      </c>
      <c r="D201" s="215" t="s">
        <v>131</v>
      </c>
      <c r="E201" s="216" t="s">
        <v>668</v>
      </c>
      <c r="F201" s="217" t="s">
        <v>669</v>
      </c>
      <c r="G201" s="218" t="s">
        <v>140</v>
      </c>
      <c r="H201" s="219">
        <v>5</v>
      </c>
      <c r="I201" s="220"/>
      <c r="J201" s="221">
        <f>ROUND(I201*H201,2)</f>
        <v>0</v>
      </c>
      <c r="K201" s="217" t="s">
        <v>135</v>
      </c>
      <c r="L201" s="41"/>
      <c r="M201" s="222" t="s">
        <v>1</v>
      </c>
      <c r="N201" s="223" t="s">
        <v>39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0.0082100000000000003</v>
      </c>
      <c r="T201" s="225">
        <f>S201*H201</f>
        <v>0.041050000000000003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136</v>
      </c>
      <c r="AT201" s="226" t="s">
        <v>131</v>
      </c>
      <c r="AU201" s="226" t="s">
        <v>84</v>
      </c>
      <c r="AY201" s="14" t="s">
        <v>128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82</v>
      </c>
      <c r="BK201" s="227">
        <f>ROUND(I201*H201,2)</f>
        <v>0</v>
      </c>
      <c r="BL201" s="14" t="s">
        <v>136</v>
      </c>
      <c r="BM201" s="226" t="s">
        <v>670</v>
      </c>
    </row>
    <row r="202" s="12" customFormat="1" ht="22.8" customHeight="1">
      <c r="A202" s="12"/>
      <c r="B202" s="199"/>
      <c r="C202" s="200"/>
      <c r="D202" s="201" t="s">
        <v>73</v>
      </c>
      <c r="E202" s="213" t="s">
        <v>335</v>
      </c>
      <c r="F202" s="213" t="s">
        <v>336</v>
      </c>
      <c r="G202" s="200"/>
      <c r="H202" s="200"/>
      <c r="I202" s="203"/>
      <c r="J202" s="214">
        <f>BK202</f>
        <v>0</v>
      </c>
      <c r="K202" s="200"/>
      <c r="L202" s="205"/>
      <c r="M202" s="206"/>
      <c r="N202" s="207"/>
      <c r="O202" s="207"/>
      <c r="P202" s="208">
        <f>P203</f>
        <v>0</v>
      </c>
      <c r="Q202" s="207"/>
      <c r="R202" s="208">
        <f>R203</f>
        <v>0.00010000000000000001</v>
      </c>
      <c r="S202" s="207"/>
      <c r="T202" s="209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0" t="s">
        <v>84</v>
      </c>
      <c r="AT202" s="211" t="s">
        <v>73</v>
      </c>
      <c r="AU202" s="211" t="s">
        <v>82</v>
      </c>
      <c r="AY202" s="210" t="s">
        <v>128</v>
      </c>
      <c r="BK202" s="212">
        <f>BK203</f>
        <v>0</v>
      </c>
    </row>
    <row r="203" s="2" customFormat="1" ht="37.8" customHeight="1">
      <c r="A203" s="35"/>
      <c r="B203" s="36"/>
      <c r="C203" s="215" t="s">
        <v>528</v>
      </c>
      <c r="D203" s="215" t="s">
        <v>131</v>
      </c>
      <c r="E203" s="216" t="s">
        <v>338</v>
      </c>
      <c r="F203" s="217" t="s">
        <v>339</v>
      </c>
      <c r="G203" s="218" t="s">
        <v>140</v>
      </c>
      <c r="H203" s="219">
        <v>5</v>
      </c>
      <c r="I203" s="220"/>
      <c r="J203" s="221">
        <f>ROUND(I203*H203,2)</f>
        <v>0</v>
      </c>
      <c r="K203" s="217" t="s">
        <v>135</v>
      </c>
      <c r="L203" s="41"/>
      <c r="M203" s="222" t="s">
        <v>1</v>
      </c>
      <c r="N203" s="223" t="s">
        <v>39</v>
      </c>
      <c r="O203" s="88"/>
      <c r="P203" s="224">
        <f>O203*H203</f>
        <v>0</v>
      </c>
      <c r="Q203" s="224">
        <v>2.0000000000000002E-05</v>
      </c>
      <c r="R203" s="224">
        <f>Q203*H203</f>
        <v>0.00010000000000000001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136</v>
      </c>
      <c r="AT203" s="226" t="s">
        <v>131</v>
      </c>
      <c r="AU203" s="226" t="s">
        <v>84</v>
      </c>
      <c r="AY203" s="14" t="s">
        <v>128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82</v>
      </c>
      <c r="BK203" s="227">
        <f>ROUND(I203*H203,2)</f>
        <v>0</v>
      </c>
      <c r="BL203" s="14" t="s">
        <v>136</v>
      </c>
      <c r="BM203" s="226" t="s">
        <v>671</v>
      </c>
    </row>
    <row r="204" s="12" customFormat="1" ht="25.92" customHeight="1">
      <c r="A204" s="12"/>
      <c r="B204" s="199"/>
      <c r="C204" s="200"/>
      <c r="D204" s="201" t="s">
        <v>73</v>
      </c>
      <c r="E204" s="202" t="s">
        <v>341</v>
      </c>
      <c r="F204" s="202" t="s">
        <v>342</v>
      </c>
      <c r="G204" s="200"/>
      <c r="H204" s="200"/>
      <c r="I204" s="203"/>
      <c r="J204" s="204">
        <f>BK204</f>
        <v>0</v>
      </c>
      <c r="K204" s="200"/>
      <c r="L204" s="205"/>
      <c r="M204" s="206"/>
      <c r="N204" s="207"/>
      <c r="O204" s="207"/>
      <c r="P204" s="208">
        <f>P205</f>
        <v>0</v>
      </c>
      <c r="Q204" s="207"/>
      <c r="R204" s="208">
        <f>R205</f>
        <v>0</v>
      </c>
      <c r="S204" s="207"/>
      <c r="T204" s="209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0" t="s">
        <v>142</v>
      </c>
      <c r="AT204" s="211" t="s">
        <v>73</v>
      </c>
      <c r="AU204" s="211" t="s">
        <v>74</v>
      </c>
      <c r="AY204" s="210" t="s">
        <v>128</v>
      </c>
      <c r="BK204" s="212">
        <f>BK205</f>
        <v>0</v>
      </c>
    </row>
    <row r="205" s="12" customFormat="1" ht="22.8" customHeight="1">
      <c r="A205" s="12"/>
      <c r="B205" s="199"/>
      <c r="C205" s="200"/>
      <c r="D205" s="201" t="s">
        <v>73</v>
      </c>
      <c r="E205" s="213" t="s">
        <v>343</v>
      </c>
      <c r="F205" s="213" t="s">
        <v>344</v>
      </c>
      <c r="G205" s="200"/>
      <c r="H205" s="200"/>
      <c r="I205" s="203"/>
      <c r="J205" s="214">
        <f>BK205</f>
        <v>0</v>
      </c>
      <c r="K205" s="200"/>
      <c r="L205" s="205"/>
      <c r="M205" s="206"/>
      <c r="N205" s="207"/>
      <c r="O205" s="207"/>
      <c r="P205" s="208">
        <f>P206</f>
        <v>0</v>
      </c>
      <c r="Q205" s="207"/>
      <c r="R205" s="208">
        <f>R206</f>
        <v>0</v>
      </c>
      <c r="S205" s="207"/>
      <c r="T205" s="209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0" t="s">
        <v>142</v>
      </c>
      <c r="AT205" s="211" t="s">
        <v>73</v>
      </c>
      <c r="AU205" s="211" t="s">
        <v>82</v>
      </c>
      <c r="AY205" s="210" t="s">
        <v>128</v>
      </c>
      <c r="BK205" s="212">
        <f>BK206</f>
        <v>0</v>
      </c>
    </row>
    <row r="206" s="2" customFormat="1" ht="21.75" customHeight="1">
      <c r="A206" s="35"/>
      <c r="B206" s="36"/>
      <c r="C206" s="215" t="s">
        <v>534</v>
      </c>
      <c r="D206" s="215" t="s">
        <v>131</v>
      </c>
      <c r="E206" s="216" t="s">
        <v>346</v>
      </c>
      <c r="F206" s="217" t="s">
        <v>347</v>
      </c>
      <c r="G206" s="218" t="s">
        <v>134</v>
      </c>
      <c r="H206" s="219">
        <v>2</v>
      </c>
      <c r="I206" s="220"/>
      <c r="J206" s="221">
        <f>ROUND(I206*H206,2)</f>
        <v>0</v>
      </c>
      <c r="K206" s="217" t="s">
        <v>135</v>
      </c>
      <c r="L206" s="41"/>
      <c r="M206" s="222" t="s">
        <v>1</v>
      </c>
      <c r="N206" s="223" t="s">
        <v>39</v>
      </c>
      <c r="O206" s="88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348</v>
      </c>
      <c r="AT206" s="226" t="s">
        <v>131</v>
      </c>
      <c r="AU206" s="226" t="s">
        <v>84</v>
      </c>
      <c r="AY206" s="14" t="s">
        <v>128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82</v>
      </c>
      <c r="BK206" s="227">
        <f>ROUND(I206*H206,2)</f>
        <v>0</v>
      </c>
      <c r="BL206" s="14" t="s">
        <v>348</v>
      </c>
      <c r="BM206" s="226" t="s">
        <v>672</v>
      </c>
    </row>
    <row r="207" s="12" customFormat="1" ht="25.92" customHeight="1">
      <c r="A207" s="12"/>
      <c r="B207" s="199"/>
      <c r="C207" s="200"/>
      <c r="D207" s="201" t="s">
        <v>73</v>
      </c>
      <c r="E207" s="202" t="s">
        <v>350</v>
      </c>
      <c r="F207" s="202" t="s">
        <v>351</v>
      </c>
      <c r="G207" s="200"/>
      <c r="H207" s="200"/>
      <c r="I207" s="203"/>
      <c r="J207" s="204">
        <f>BK207</f>
        <v>0</v>
      </c>
      <c r="K207" s="200"/>
      <c r="L207" s="205"/>
      <c r="M207" s="206"/>
      <c r="N207" s="207"/>
      <c r="O207" s="207"/>
      <c r="P207" s="208">
        <f>P208</f>
        <v>0</v>
      </c>
      <c r="Q207" s="207"/>
      <c r="R207" s="208">
        <f>R208</f>
        <v>0</v>
      </c>
      <c r="S207" s="207"/>
      <c r="T207" s="209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0" t="s">
        <v>146</v>
      </c>
      <c r="AT207" s="211" t="s">
        <v>73</v>
      </c>
      <c r="AU207" s="211" t="s">
        <v>74</v>
      </c>
      <c r="AY207" s="210" t="s">
        <v>128</v>
      </c>
      <c r="BK207" s="212">
        <f>BK208</f>
        <v>0</v>
      </c>
    </row>
    <row r="208" s="2" customFormat="1" ht="24.15" customHeight="1">
      <c r="A208" s="35"/>
      <c r="B208" s="36"/>
      <c r="C208" s="215" t="s">
        <v>532</v>
      </c>
      <c r="D208" s="215" t="s">
        <v>131</v>
      </c>
      <c r="E208" s="216" t="s">
        <v>353</v>
      </c>
      <c r="F208" s="217" t="s">
        <v>354</v>
      </c>
      <c r="G208" s="218" t="s">
        <v>355</v>
      </c>
      <c r="H208" s="219">
        <v>10</v>
      </c>
      <c r="I208" s="220"/>
      <c r="J208" s="221">
        <f>ROUND(I208*H208,2)</f>
        <v>0</v>
      </c>
      <c r="K208" s="217" t="s">
        <v>1</v>
      </c>
      <c r="L208" s="41"/>
      <c r="M208" s="222" t="s">
        <v>1</v>
      </c>
      <c r="N208" s="223" t="s">
        <v>39</v>
      </c>
      <c r="O208" s="88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6" t="s">
        <v>356</v>
      </c>
      <c r="AT208" s="226" t="s">
        <v>131</v>
      </c>
      <c r="AU208" s="226" t="s">
        <v>82</v>
      </c>
      <c r="AY208" s="14" t="s">
        <v>128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4" t="s">
        <v>82</v>
      </c>
      <c r="BK208" s="227">
        <f>ROUND(I208*H208,2)</f>
        <v>0</v>
      </c>
      <c r="BL208" s="14" t="s">
        <v>356</v>
      </c>
      <c r="BM208" s="226" t="s">
        <v>673</v>
      </c>
    </row>
    <row r="209" s="12" customFormat="1" ht="25.92" customHeight="1">
      <c r="A209" s="12"/>
      <c r="B209" s="199"/>
      <c r="C209" s="200"/>
      <c r="D209" s="201" t="s">
        <v>73</v>
      </c>
      <c r="E209" s="202" t="s">
        <v>361</v>
      </c>
      <c r="F209" s="202" t="s">
        <v>362</v>
      </c>
      <c r="G209" s="200"/>
      <c r="H209" s="200"/>
      <c r="I209" s="203"/>
      <c r="J209" s="204">
        <f>BK209</f>
        <v>0</v>
      </c>
      <c r="K209" s="200"/>
      <c r="L209" s="205"/>
      <c r="M209" s="206"/>
      <c r="N209" s="207"/>
      <c r="O209" s="207"/>
      <c r="P209" s="208">
        <f>P210</f>
        <v>0</v>
      </c>
      <c r="Q209" s="207"/>
      <c r="R209" s="208">
        <f>R210</f>
        <v>0</v>
      </c>
      <c r="S209" s="207"/>
      <c r="T209" s="209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0" t="s">
        <v>150</v>
      </c>
      <c r="AT209" s="211" t="s">
        <v>73</v>
      </c>
      <c r="AU209" s="211" t="s">
        <v>74</v>
      </c>
      <c r="AY209" s="210" t="s">
        <v>128</v>
      </c>
      <c r="BK209" s="212">
        <f>BK210</f>
        <v>0</v>
      </c>
    </row>
    <row r="210" s="12" customFormat="1" ht="22.8" customHeight="1">
      <c r="A210" s="12"/>
      <c r="B210" s="199"/>
      <c r="C210" s="200"/>
      <c r="D210" s="201" t="s">
        <v>73</v>
      </c>
      <c r="E210" s="213" t="s">
        <v>363</v>
      </c>
      <c r="F210" s="213" t="s">
        <v>364</v>
      </c>
      <c r="G210" s="200"/>
      <c r="H210" s="200"/>
      <c r="I210" s="203"/>
      <c r="J210" s="214">
        <f>BK210</f>
        <v>0</v>
      </c>
      <c r="K210" s="200"/>
      <c r="L210" s="205"/>
      <c r="M210" s="206"/>
      <c r="N210" s="207"/>
      <c r="O210" s="207"/>
      <c r="P210" s="208">
        <f>P211</f>
        <v>0</v>
      </c>
      <c r="Q210" s="207"/>
      <c r="R210" s="208">
        <f>R211</f>
        <v>0</v>
      </c>
      <c r="S210" s="207"/>
      <c r="T210" s="209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0" t="s">
        <v>150</v>
      </c>
      <c r="AT210" s="211" t="s">
        <v>73</v>
      </c>
      <c r="AU210" s="211" t="s">
        <v>82</v>
      </c>
      <c r="AY210" s="210" t="s">
        <v>128</v>
      </c>
      <c r="BK210" s="212">
        <f>BK211</f>
        <v>0</v>
      </c>
    </row>
    <row r="211" s="2" customFormat="1" ht="16.5" customHeight="1">
      <c r="A211" s="35"/>
      <c r="B211" s="36"/>
      <c r="C211" s="215" t="s">
        <v>536</v>
      </c>
      <c r="D211" s="215" t="s">
        <v>131</v>
      </c>
      <c r="E211" s="216" t="s">
        <v>366</v>
      </c>
      <c r="F211" s="217" t="s">
        <v>367</v>
      </c>
      <c r="G211" s="218" t="s">
        <v>355</v>
      </c>
      <c r="H211" s="219">
        <v>5</v>
      </c>
      <c r="I211" s="220"/>
      <c r="J211" s="221">
        <f>ROUND(I211*H211,2)</f>
        <v>0</v>
      </c>
      <c r="K211" s="217" t="s">
        <v>135</v>
      </c>
      <c r="L211" s="41"/>
      <c r="M211" s="228" t="s">
        <v>1</v>
      </c>
      <c r="N211" s="229" t="s">
        <v>39</v>
      </c>
      <c r="O211" s="230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6" t="s">
        <v>368</v>
      </c>
      <c r="AT211" s="226" t="s">
        <v>131</v>
      </c>
      <c r="AU211" s="226" t="s">
        <v>84</v>
      </c>
      <c r="AY211" s="14" t="s">
        <v>128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4" t="s">
        <v>82</v>
      </c>
      <c r="BK211" s="227">
        <f>ROUND(I211*H211,2)</f>
        <v>0</v>
      </c>
      <c r="BL211" s="14" t="s">
        <v>368</v>
      </c>
      <c r="BM211" s="226" t="s">
        <v>674</v>
      </c>
    </row>
    <row r="212" s="2" customFormat="1" ht="6.96" customHeight="1">
      <c r="A212" s="35"/>
      <c r="B212" s="63"/>
      <c r="C212" s="64"/>
      <c r="D212" s="64"/>
      <c r="E212" s="64"/>
      <c r="F212" s="64"/>
      <c r="G212" s="64"/>
      <c r="H212" s="64"/>
      <c r="I212" s="64"/>
      <c r="J212" s="64"/>
      <c r="K212" s="64"/>
      <c r="L212" s="41"/>
      <c r="M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</row>
  </sheetData>
  <sheetProtection sheet="1" autoFilter="0" formatColumns="0" formatRows="0" objects="1" scenarios="1" spinCount="100000" saltValue="k1cVlTWx9wxmCNDwxwpJqIjFrRxvfrGyYu88ST7apsWVm6XH1cXTM2fYBBBbYj7K/vRZltnUgT5tu2C6SJSDjg==" hashValue="QzryiMQV0XbK4K1PA0fLHYvm0QSM0jv29oINLyIKx+ddbnvQGfTwx86lbCSpH1T28XCURXXWSaeVVcLdQ4Kfgw==" algorithmName="SHA-512" password="CC35"/>
  <autoFilter ref="C130:K211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Fejk</dc:creator>
  <cp:lastModifiedBy>Martin Fejk</cp:lastModifiedBy>
  <dcterms:created xsi:type="dcterms:W3CDTF">2024-12-02T16:46:02Z</dcterms:created>
  <dcterms:modified xsi:type="dcterms:W3CDTF">2024-12-02T16:46:06Z</dcterms:modified>
</cp:coreProperties>
</file>